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arahFatima\Desktop\"/>
    </mc:Choice>
  </mc:AlternateContent>
  <xr:revisionPtr revIDLastSave="0" documentId="13_ncr:1_{A8DD74A4-6BA8-453C-9501-8AA499D4D4E5}" xr6:coauthVersionLast="47" xr6:coauthVersionMax="47" xr10:uidLastSave="{00000000-0000-0000-0000-000000000000}"/>
  <bookViews>
    <workbookView xWindow="-120" yWindow="-120" windowWidth="29040" windowHeight="17520" activeTab="2" xr2:uid="{7B0CD0CB-7B25-4DAE-827A-945074BAFD6C}"/>
  </bookViews>
  <sheets>
    <sheet name="Title Page" sheetId="4" r:id="rId1"/>
    <sheet name="Insight Segments" sheetId="1" r:id="rId2"/>
    <sheet name="Insight Groups and Types" sheetId="2" r:id="rId3"/>
  </sheets>
  <definedNames>
    <definedName name="_xlnm._FilterDatabase" localSheetId="2" hidden="1">'Insight Groups and Types'!$A$30:$H$48</definedName>
    <definedName name="_xlnm.Print_Area" localSheetId="0">'Title Page'!$B$1:$K$42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 l="1"/>
  <c r="E33" i="2" s="1"/>
  <c r="D28" i="2"/>
  <c r="E23" i="2" s="1"/>
  <c r="E76" i="1"/>
  <c r="F68" i="1" s="1"/>
  <c r="E63" i="1"/>
  <c r="F59" i="1" s="1"/>
  <c r="E53" i="1"/>
  <c r="F48" i="1" s="1"/>
  <c r="E43" i="1"/>
  <c r="F38" i="1" s="1"/>
  <c r="E33" i="1"/>
  <c r="F28" i="1" s="1"/>
  <c r="E21" i="1"/>
  <c r="F17" i="1" s="1"/>
  <c r="E46" i="2" l="1"/>
  <c r="E62" i="2"/>
  <c r="E42" i="2"/>
  <c r="E47" i="2"/>
  <c r="E40" i="2"/>
  <c r="E61" i="2"/>
  <c r="E43" i="2"/>
  <c r="E56" i="2"/>
  <c r="E55" i="2"/>
  <c r="E39" i="2"/>
  <c r="E48" i="2"/>
  <c r="E44" i="2"/>
  <c r="E38" i="2"/>
  <c r="E53" i="2"/>
  <c r="E37" i="2"/>
  <c r="E32" i="2"/>
  <c r="E54" i="2"/>
  <c r="E52" i="2"/>
  <c r="E36" i="2"/>
  <c r="E60" i="2"/>
  <c r="E57" i="2"/>
  <c r="E51" i="2"/>
  <c r="E35" i="2"/>
  <c r="E58" i="2"/>
  <c r="E50" i="2"/>
  <c r="E34" i="2"/>
  <c r="E45" i="2"/>
  <c r="E59" i="2"/>
  <c r="E41" i="2"/>
  <c r="E49" i="2"/>
  <c r="E14" i="2"/>
  <c r="E21" i="2"/>
  <c r="E20" i="2"/>
  <c r="E19" i="2"/>
  <c r="E18" i="2"/>
  <c r="E17" i="2"/>
  <c r="E16" i="2"/>
  <c r="E15" i="2"/>
  <c r="E27" i="2"/>
  <c r="E22" i="2"/>
  <c r="E26" i="2"/>
  <c r="E25" i="2"/>
  <c r="E24" i="2"/>
  <c r="F27" i="1"/>
  <c r="F26" i="1"/>
  <c r="F62" i="1"/>
  <c r="F67" i="1"/>
  <c r="F75" i="1"/>
  <c r="F74" i="1"/>
  <c r="F73" i="1"/>
  <c r="F14" i="1"/>
  <c r="F61" i="1"/>
  <c r="F60" i="1"/>
  <c r="F41" i="1"/>
  <c r="F58" i="1"/>
  <c r="F16" i="1"/>
  <c r="F15" i="1"/>
  <c r="F25" i="1"/>
  <c r="F47" i="1"/>
  <c r="F32" i="1"/>
  <c r="F52" i="1"/>
  <c r="F31" i="1"/>
  <c r="F51" i="1"/>
  <c r="F72" i="1"/>
  <c r="F57" i="1"/>
  <c r="F20" i="1"/>
  <c r="F37" i="1"/>
  <c r="F19" i="1"/>
  <c r="F42" i="1"/>
  <c r="F18" i="1"/>
  <c r="F40" i="1"/>
  <c r="F39" i="1"/>
  <c r="F30" i="1"/>
  <c r="F50" i="1"/>
  <c r="F71" i="1"/>
  <c r="F29" i="1"/>
  <c r="F49" i="1"/>
  <c r="F70" i="1"/>
  <c r="F69" i="1"/>
  <c r="H58" i="1" l="1"/>
  <c r="H59" i="1"/>
  <c r="H60" i="1"/>
  <c r="H61" i="1"/>
  <c r="H62" i="1"/>
  <c r="H57" i="1"/>
  <c r="H72" i="1"/>
  <c r="H67" i="1"/>
  <c r="H68" i="1"/>
  <c r="H69" i="1"/>
  <c r="H70" i="1"/>
  <c r="H71" i="1"/>
  <c r="H73" i="1"/>
  <c r="H74" i="1"/>
  <c r="H75" i="1"/>
  <c r="H47" i="1"/>
  <c r="G55" i="1"/>
  <c r="G43" i="1"/>
  <c r="G35" i="1"/>
  <c r="G33" i="1"/>
  <c r="G23" i="1"/>
  <c r="G21" i="1"/>
  <c r="G34" i="2" l="1"/>
  <c r="H34" i="2" s="1"/>
  <c r="F34" i="2"/>
  <c r="G38" i="2"/>
  <c r="H38" i="2" s="1"/>
  <c r="F38" i="2"/>
  <c r="F33" i="2"/>
  <c r="G33" i="2"/>
  <c r="H33" i="2" s="1"/>
  <c r="G52" i="2"/>
  <c r="H52" i="2" s="1"/>
  <c r="F52" i="2"/>
  <c r="F59" i="2"/>
  <c r="G59" i="2"/>
  <c r="H59" i="2" s="1"/>
  <c r="G46" i="2"/>
  <c r="H46" i="2" s="1"/>
  <c r="F46" i="2"/>
  <c r="G60" i="2"/>
  <c r="H60" i="2" s="1"/>
  <c r="F60" i="2"/>
  <c r="F48" i="2"/>
  <c r="G48" i="2"/>
  <c r="H48" i="2" s="1"/>
  <c r="G15" i="2"/>
  <c r="H15" i="2" s="1"/>
  <c r="F15" i="2"/>
  <c r="F41" i="2"/>
  <c r="G41" i="2"/>
  <c r="H41" i="2" s="1"/>
  <c r="F55" i="2"/>
  <c r="G55" i="2"/>
  <c r="H55" i="2" s="1"/>
  <c r="F22" i="2"/>
  <c r="G22" i="2"/>
  <c r="H22" i="2" s="1"/>
  <c r="F27" i="2"/>
  <c r="G27" i="2"/>
  <c r="H27" i="2" s="1"/>
  <c r="F23" i="2"/>
  <c r="G23" i="2"/>
  <c r="H23" i="2" s="1"/>
  <c r="G42" i="2"/>
  <c r="H42" i="2" s="1"/>
  <c r="F42" i="2"/>
  <c r="G56" i="2"/>
  <c r="H56" i="2" s="1"/>
  <c r="F56" i="2"/>
  <c r="G19" i="2"/>
  <c r="H19" i="2" s="1"/>
  <c r="F19" i="2"/>
  <c r="G24" i="2"/>
  <c r="H24" i="2" s="1"/>
  <c r="F24" i="2"/>
  <c r="G45" i="2"/>
  <c r="H45" i="2" s="1"/>
  <c r="F45" i="2"/>
  <c r="F37" i="2"/>
  <c r="G37" i="2"/>
  <c r="H37" i="2" s="1"/>
  <c r="F51" i="2"/>
  <c r="G51" i="2"/>
  <c r="H51" i="2" s="1"/>
  <c r="F18" i="2"/>
  <c r="G18" i="2"/>
  <c r="H18" i="2" s="1"/>
  <c r="F14" i="2"/>
  <c r="G14" i="2"/>
  <c r="H14" i="2" s="1"/>
  <c r="F16" i="2" l="1"/>
  <c r="G16" i="2"/>
  <c r="H16" i="2" s="1"/>
  <c r="G32" i="2"/>
  <c r="H32" i="2" s="1"/>
  <c r="F32" i="2"/>
  <c r="F62" i="2"/>
  <c r="G62" i="2"/>
  <c r="H62" i="2" s="1"/>
  <c r="F53" i="2"/>
  <c r="G53" i="2"/>
  <c r="H53" i="2" s="1"/>
  <c r="F50" i="2"/>
  <c r="G50" i="2"/>
  <c r="H50" i="2" s="1"/>
  <c r="F43" i="2"/>
  <c r="G43" i="2"/>
  <c r="H43" i="2" s="1"/>
  <c r="F20" i="2"/>
  <c r="G20" i="2"/>
  <c r="H20" i="2" s="1"/>
  <c r="F49" i="2"/>
  <c r="G49" i="2"/>
  <c r="H49" i="2" s="1"/>
  <c r="F44" i="2"/>
  <c r="G44" i="2"/>
  <c r="H44" i="2" s="1"/>
  <c r="F36" i="2"/>
  <c r="G36" i="2"/>
  <c r="H36" i="2" s="1"/>
  <c r="F57" i="2"/>
  <c r="G57" i="2"/>
  <c r="H57" i="2" s="1"/>
  <c r="F54" i="2"/>
  <c r="G54" i="2"/>
  <c r="H54" i="2" s="1"/>
  <c r="F58" i="2"/>
  <c r="G58" i="2"/>
  <c r="H58" i="2" s="1"/>
  <c r="F26" i="2"/>
  <c r="G26" i="2"/>
  <c r="H26" i="2" s="1"/>
  <c r="F40" i="2"/>
  <c r="G40" i="2"/>
  <c r="H40" i="2" s="1"/>
  <c r="F61" i="2"/>
  <c r="G61" i="2"/>
  <c r="H61" i="2" s="1"/>
  <c r="F17" i="2"/>
  <c r="G17" i="2"/>
  <c r="H17" i="2" s="1"/>
  <c r="F47" i="2"/>
  <c r="G47" i="2"/>
  <c r="H47" i="2" s="1"/>
  <c r="F35" i="2"/>
  <c r="G35" i="2"/>
  <c r="H35" i="2" s="1"/>
  <c r="F21" i="2"/>
  <c r="G21" i="2"/>
  <c r="H21" i="2" s="1"/>
  <c r="F25" i="2"/>
  <c r="G25" i="2"/>
  <c r="H25" i="2" s="1"/>
  <c r="F39" i="2"/>
  <c r="G39" i="2"/>
  <c r="H39" i="2" s="1"/>
  <c r="H50" i="1" l="1"/>
  <c r="I50" i="1" s="1"/>
  <c r="H16" i="1"/>
  <c r="I16" i="1" s="1"/>
  <c r="G68" i="1"/>
  <c r="H42" i="1"/>
  <c r="I42" i="1" s="1"/>
  <c r="H28" i="1"/>
  <c r="I28" i="1" s="1"/>
  <c r="G71" i="1"/>
  <c r="G17" i="1"/>
  <c r="I47" i="1"/>
  <c r="G15" i="1"/>
  <c r="G50" i="1"/>
  <c r="H38" i="1"/>
  <c r="I38" i="1" s="1"/>
  <c r="G19" i="1"/>
  <c r="H14" i="1"/>
  <c r="H37" i="1"/>
  <c r="G29" i="1"/>
  <c r="G75" i="1"/>
  <c r="I61" i="1"/>
  <c r="G61" i="1"/>
  <c r="H52" i="1"/>
  <c r="H49" i="1"/>
  <c r="G16" i="1" l="1"/>
  <c r="H51" i="1"/>
  <c r="I51" i="1" s="1"/>
  <c r="G48" i="1"/>
  <c r="H48" i="1"/>
  <c r="I48" i="1" s="1"/>
  <c r="I71" i="1"/>
  <c r="G42" i="1"/>
  <c r="G28" i="1"/>
  <c r="H15" i="1"/>
  <c r="I15" i="1" s="1"/>
  <c r="H17" i="1"/>
  <c r="I17" i="1" s="1"/>
  <c r="I68" i="1"/>
  <c r="G47" i="1"/>
  <c r="H19" i="1"/>
  <c r="I19" i="1" s="1"/>
  <c r="I75" i="1"/>
  <c r="G51" i="1"/>
  <c r="H29" i="1"/>
  <c r="I29" i="1" s="1"/>
  <c r="G30" i="1"/>
  <c r="H30" i="1"/>
  <c r="I30" i="1" s="1"/>
  <c r="G72" i="1"/>
  <c r="I72" i="1"/>
  <c r="G20" i="1"/>
  <c r="H20" i="1"/>
  <c r="I20" i="1" s="1"/>
  <c r="H26" i="1"/>
  <c r="I26" i="1" s="1"/>
  <c r="G26" i="1"/>
  <c r="I37" i="1"/>
  <c r="G37" i="1"/>
  <c r="I70" i="1"/>
  <c r="G70" i="1"/>
  <c r="I69" i="1"/>
  <c r="G69" i="1"/>
  <c r="I60" i="1"/>
  <c r="G60" i="1"/>
  <c r="H27" i="1"/>
  <c r="I27" i="1" s="1"/>
  <c r="G27" i="1"/>
  <c r="G58" i="1"/>
  <c r="I58" i="1"/>
  <c r="G38" i="1"/>
  <c r="G73" i="1"/>
  <c r="I73" i="1"/>
  <c r="H39" i="1"/>
  <c r="I39" i="1" s="1"/>
  <c r="G39" i="1"/>
  <c r="I74" i="1"/>
  <c r="G74" i="1"/>
  <c r="H41" i="1"/>
  <c r="I41" i="1" s="1"/>
  <c r="G41" i="1"/>
  <c r="H31" i="1"/>
  <c r="I31" i="1" s="1"/>
  <c r="G31" i="1"/>
  <c r="I67" i="1"/>
  <c r="G67" i="1"/>
  <c r="H18" i="1"/>
  <c r="I18" i="1" s="1"/>
  <c r="G18" i="1"/>
  <c r="G57" i="1"/>
  <c r="I57" i="1"/>
  <c r="H40" i="1"/>
  <c r="I40" i="1" s="1"/>
  <c r="G40" i="1"/>
  <c r="I14" i="1"/>
  <c r="G14" i="1"/>
  <c r="G59" i="1"/>
  <c r="I59" i="1"/>
  <c r="H25" i="1"/>
  <c r="I25" i="1" s="1"/>
  <c r="G25" i="1"/>
  <c r="G62" i="1"/>
  <c r="I62" i="1"/>
  <c r="H32" i="1"/>
  <c r="I32" i="1" s="1"/>
  <c r="G32" i="1"/>
  <c r="I49" i="1"/>
  <c r="G49" i="1"/>
  <c r="G52" i="1"/>
  <c r="I52" i="1"/>
</calcChain>
</file>

<file path=xl/sharedStrings.xml><?xml version="1.0" encoding="utf-8"?>
<sst xmlns="http://schemas.openxmlformats.org/spreadsheetml/2006/main" count="126" uniqueCount="113">
  <si>
    <t>Household Income</t>
  </si>
  <si>
    <t>F1 Younger singles</t>
  </si>
  <si>
    <t>F2 Family formers</t>
  </si>
  <si>
    <t>F3 Younger families</t>
  </si>
  <si>
    <t>F4 Older families</t>
  </si>
  <si>
    <t>F5 Older couples</t>
  </si>
  <si>
    <t>F6 Older singles</t>
  </si>
  <si>
    <t>F7 Mixed</t>
  </si>
  <si>
    <t>F8 Students</t>
  </si>
  <si>
    <t>Attitudes</t>
  </si>
  <si>
    <t>A1 Traditionalist</t>
  </si>
  <si>
    <t>A2 Green</t>
  </si>
  <si>
    <t>A3 Nature lover</t>
  </si>
  <si>
    <t>A4 Progressive</t>
  </si>
  <si>
    <t>A5 Mainstream</t>
  </si>
  <si>
    <t>A6 Multi-culturalists</t>
  </si>
  <si>
    <t>Property</t>
  </si>
  <si>
    <t>P1 Flats</t>
  </si>
  <si>
    <t>P2 Terraces</t>
  </si>
  <si>
    <t>P3 Semi-Detached</t>
  </si>
  <si>
    <t>P4 Detached</t>
  </si>
  <si>
    <t>P5 Terraces and Semi</t>
  </si>
  <si>
    <t>P6 Semi and Detached</t>
  </si>
  <si>
    <t>Health</t>
  </si>
  <si>
    <t>H1 Very good health</t>
  </si>
  <si>
    <t>H2 Good health</t>
  </si>
  <si>
    <t>H3 Fine health</t>
  </si>
  <si>
    <t>H4 Poor health</t>
  </si>
  <si>
    <t>H5 Very poor health</t>
  </si>
  <si>
    <t>H6 Extremely poor health</t>
  </si>
  <si>
    <t>Vulnerability</t>
  </si>
  <si>
    <t xml:space="preserve">9.2  Medium-income traditional older neighbourhoods </t>
  </si>
  <si>
    <t>9.1  Medium-income traditional mixed neighbourhoods</t>
  </si>
  <si>
    <t>8.1  Medium-income traditional families</t>
  </si>
  <si>
    <t>7.2  Medium-income green and mainstream mixed neighbourhoods</t>
  </si>
  <si>
    <t>7.1  Medium-income green and mainstream families</t>
  </si>
  <si>
    <t>6.2  Medium-income green and mainstream older neighbourhoods</t>
  </si>
  <si>
    <t>6.1  Low-income green and mainstream older neighbourhoods</t>
  </si>
  <si>
    <t>5.2  Low-income minority-supporting mixed neighbourhoods</t>
  </si>
  <si>
    <t>5.1  Low-income minority-supporting families</t>
  </si>
  <si>
    <t>4.3  Low-income traditional older neighbourhoods</t>
  </si>
  <si>
    <t>4.2  Low-income traditional mixed neighbourhoods</t>
  </si>
  <si>
    <t>4.1  Low-income traditional families</t>
  </si>
  <si>
    <t>3.2  Low-income green and mainstream mixed neighbourhoods</t>
  </si>
  <si>
    <t>3.1  Low-income green mainstream families</t>
  </si>
  <si>
    <t>2.2  Low-income minority-supporting older neighbourhoods</t>
  </si>
  <si>
    <t>2.1  Low-income younger singles</t>
  </si>
  <si>
    <t>14.4  High-income minority-supporting older neighbourhoods</t>
  </si>
  <si>
    <t>14.3  High-income minority-supporting mixed neighbourhoods</t>
  </si>
  <si>
    <t>14.2  High-income minority-supporting families</t>
  </si>
  <si>
    <t>14.1  Medium-income minority-supporting older neighbourhoods</t>
  </si>
  <si>
    <t>13.3  High-income traditional older neighbourhoods</t>
  </si>
  <si>
    <t>13.2  High-income traditional mixed neighbourhoods</t>
  </si>
  <si>
    <t>13.1  High-income traditional families</t>
  </si>
  <si>
    <t>12.3  High-income green and mainstream older neighbourhoods</t>
  </si>
  <si>
    <t>12.2  High-income green and mainstream mixed neighbourhoods</t>
  </si>
  <si>
    <t>12.1  High-income green and mainstream families</t>
  </si>
  <si>
    <t>11.2  High-income younger singles</t>
  </si>
  <si>
    <t>11.1  Medium-income younger singles</t>
  </si>
  <si>
    <t>10.2  Medium-income minority-supporting mixed neighbourhoods</t>
  </si>
  <si>
    <t>10.1  Medium-income minority-supporting families</t>
  </si>
  <si>
    <t>1.1  Student households</t>
  </si>
  <si>
    <t>Insight Type</t>
  </si>
  <si>
    <t>9.  Medium-income traditional area</t>
  </si>
  <si>
    <t>8.  Medium-income traditional family area</t>
  </si>
  <si>
    <t>7.  Medium-income green mainstream area</t>
  </si>
  <si>
    <t>6.  Low and medium income green mainstream older area</t>
  </si>
  <si>
    <t>5.  Low-income minority-supporting area</t>
  </si>
  <si>
    <t>4.  Low-income traditional area</t>
  </si>
  <si>
    <t>3.  Low-income green mainstream area</t>
  </si>
  <si>
    <t>2.  Low-income singles and couples area</t>
  </si>
  <si>
    <t>14.  High-income minority-supporting area</t>
  </si>
  <si>
    <t>13.  High-income traditional area</t>
  </si>
  <si>
    <t>12.  High-income green mainstream area</t>
  </si>
  <si>
    <t>11.  High and medium-income younger single area</t>
  </si>
  <si>
    <t>10.  Medium-income minority-supporting area</t>
  </si>
  <si>
    <t>1.  Student area</t>
  </si>
  <si>
    <t>Insight Group</t>
  </si>
  <si>
    <t>Total</t>
  </si>
  <si>
    <t>I1 Very high income</t>
  </si>
  <si>
    <t>I2 High income</t>
  </si>
  <si>
    <t>I3 Above average income</t>
  </si>
  <si>
    <t>I4 Average income</t>
  </si>
  <si>
    <t>I5 Below average income</t>
  </si>
  <si>
    <t>I6 Low income</t>
  </si>
  <si>
    <t>I7 Very low income</t>
  </si>
  <si>
    <t>V1.1 Severely vulnerable single</t>
  </si>
  <si>
    <t>V1.2 Severely vulnerable families</t>
  </si>
  <si>
    <t>V2.1 Stretched singles</t>
  </si>
  <si>
    <t>V2.2 Stretched families</t>
  </si>
  <si>
    <t>V2.3 Stretched retired</t>
  </si>
  <si>
    <t>V3.1 Housing vulnerable pre-kids</t>
  </si>
  <si>
    <t>V3.2 Mortgage vulnerable families</t>
  </si>
  <si>
    <t>V4.1  Balanced elders</t>
  </si>
  <si>
    <t>V4.2 Healthy wealthy and wise</t>
  </si>
  <si>
    <t>Family</t>
  </si>
  <si>
    <t>%</t>
  </si>
  <si>
    <t>National</t>
  </si>
  <si>
    <t>No.</t>
  </si>
  <si>
    <t>Distribution in file</t>
  </si>
  <si>
    <t>Index</t>
  </si>
  <si>
    <t>Customers</t>
  </si>
  <si>
    <t>Index explained</t>
  </si>
  <si>
    <t>Ownership</t>
  </si>
  <si>
    <t>Profile prepared by</t>
  </si>
  <si>
    <t>Atlas Mapping</t>
  </si>
  <si>
    <t>www.atlas-mapping.com</t>
  </si>
  <si>
    <t>Atlas Mapping Ltd.  8A Cyrus Way, Cygnet Park, Hampton, Peterborough, PE7 8HP</t>
  </si>
  <si>
    <t>01733 314245 info@atlas-mapping.com</t>
  </si>
  <si>
    <t>Atlas Mapping ® and Vision ® are registered trademarks of Atlas Mapping Limited, UK.  Copyright Atlas Mapping © 2025. All rights reserved.</t>
  </si>
  <si>
    <t>An index is used to quickly ascertain how prominent each Insight segment is within your customer base. An index value of 100 means that the representation of that segment within your customer base is exactly equal to the national average. An index value of 200 means that within your customer base, that segment has twice as much representation as the national average. Therefore, the higher the index value, the higher a segment ranks as defining your target market.</t>
  </si>
  <si>
    <t>This workbook provides you with your customer profile. It identifies what percentage of the 31 Insight segments your customer base falls within, and the accompanying Insight description document provides a summary of the characteristics of each segment. The segments that have the highest representation in your profile are your most prominent customers and, therefore, your target market.</t>
  </si>
  <si>
    <t>Insight is created by and is the property of More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</si>
</sst>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color theme="1"/>
      <name val="Aptos Narrow"/>
      <family val="2"/>
      <scheme val="minor"/>
    </font>
    <font>
      <b/>
      <sz val="14"/>
      <color theme="0"/>
      <name val="Aptos Narrow"/>
      <family val="2"/>
      <scheme val="minor"/>
    </font>
    <font>
      <sz val="10"/>
      <name val="Arial"/>
      <family val="2"/>
    </font>
    <font>
      <b/>
      <sz val="9"/>
      <color theme="0"/>
      <name val="Segoe UI"/>
      <family val="2"/>
    </font>
    <font>
      <b/>
      <sz val="10"/>
      <color theme="0"/>
      <name val="Segoe UI"/>
      <family val="2"/>
    </font>
    <font>
      <sz val="11"/>
      <color theme="1"/>
      <name val="Century Gothic"/>
      <family val="2"/>
    </font>
    <font>
      <sz val="36"/>
      <color theme="1"/>
      <name val="Century Gothic"/>
      <family val="2"/>
    </font>
    <font>
      <sz val="10"/>
      <color theme="1"/>
      <name val="Century Gothic"/>
      <family val="2"/>
    </font>
    <font>
      <u/>
      <sz val="10"/>
      <color indexed="12"/>
      <name val="Arial"/>
      <family val="2"/>
    </font>
    <font>
      <u/>
      <sz val="10"/>
      <color indexed="12"/>
      <name val="Century Gothic"/>
      <family val="2"/>
    </font>
    <font>
      <sz val="9"/>
      <color theme="1"/>
      <name val="Century Gothic"/>
      <family val="2"/>
    </font>
    <font>
      <sz val="11"/>
      <color theme="0"/>
      <name val="Century Gothic"/>
      <family val="2"/>
    </font>
    <font>
      <sz val="10"/>
      <color theme="0"/>
      <name val="Aptos Narrow"/>
      <family val="2"/>
      <scheme val="minor"/>
    </font>
    <font>
      <sz val="10"/>
      <color theme="1"/>
      <name val="Aptos Narrow"/>
      <family val="2"/>
      <scheme val="minor"/>
    </font>
    <font>
      <b/>
      <sz val="10"/>
      <color theme="1"/>
      <name val="Aptos Narrow"/>
      <family val="2"/>
      <scheme val="minor"/>
    </font>
    <font>
      <sz val="18"/>
      <color theme="0"/>
      <name val="Aptos Narrow"/>
      <family val="2"/>
      <scheme val="minor"/>
    </font>
    <font>
      <b/>
      <sz val="10"/>
      <color theme="0"/>
      <name val="Aptos Narrow"/>
      <family val="2"/>
      <scheme val="minor"/>
    </font>
    <font>
      <sz val="9"/>
      <color theme="0"/>
      <name val="Aptos Narrow"/>
      <family val="2"/>
      <scheme val="minor"/>
    </font>
    <font>
      <u/>
      <sz val="11"/>
      <color theme="0"/>
      <name val="Aptos Narrow"/>
      <family val="2"/>
      <scheme val="minor"/>
    </font>
    <font>
      <sz val="8"/>
      <color theme="0"/>
      <name val="Aptos Narrow"/>
      <family val="2"/>
      <scheme val="minor"/>
    </font>
  </fonts>
  <fills count="4">
    <fill>
      <patternFill patternType="none"/>
    </fill>
    <fill>
      <patternFill patternType="gray125"/>
    </fill>
    <fill>
      <patternFill patternType="solid">
        <fgColor theme="1"/>
        <bgColor indexed="64"/>
      </patternFill>
    </fill>
    <fill>
      <patternFill patternType="solid">
        <fgColor rgb="FFE4333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alignment vertical="top"/>
      <protection locked="0"/>
    </xf>
  </cellStyleXfs>
  <cellXfs count="52">
    <xf numFmtId="0" fontId="0" fillId="0" borderId="0" xfId="0"/>
    <xf numFmtId="9" fontId="0" fillId="0" borderId="0" xfId="2" applyFont="1"/>
    <xf numFmtId="164" fontId="0" fillId="0" borderId="0" xfId="1" applyNumberFormat="1" applyFont="1"/>
    <xf numFmtId="43" fontId="0" fillId="0" borderId="0" xfId="0" applyNumberFormat="1"/>
    <xf numFmtId="0" fontId="6" fillId="2" borderId="0" xfId="0" applyFont="1" applyFill="1"/>
    <xf numFmtId="0" fontId="4" fillId="2" borderId="1" xfId="0" applyFont="1" applyFill="1" applyBorder="1"/>
    <xf numFmtId="0" fontId="4" fillId="2" borderId="0" xfId="0" applyFont="1" applyFill="1"/>
    <xf numFmtId="0" fontId="4" fillId="2" borderId="1" xfId="0" applyFont="1" applyFill="1" applyBorder="1" applyAlignment="1">
      <alignment horizontal="left"/>
    </xf>
    <xf numFmtId="0" fontId="6" fillId="2" borderId="0" xfId="0" applyFont="1" applyFill="1" applyAlignment="1">
      <alignment horizontal="left"/>
    </xf>
    <xf numFmtId="0" fontId="5" fillId="0" borderId="0" xfId="0" applyFont="1"/>
    <xf numFmtId="3" fontId="9" fillId="0" borderId="0" xfId="3" applyNumberFormat="1" applyFont="1" applyAlignment="1">
      <alignment horizontal="center" vertical="center"/>
    </xf>
    <xf numFmtId="0" fontId="8" fillId="0" borderId="0" xfId="3" applyFont="1" applyAlignment="1">
      <alignment horizontal="center"/>
    </xf>
    <xf numFmtId="0" fontId="4" fillId="0" borderId="0" xfId="0" applyFont="1" applyAlignment="1">
      <alignment horizontal="center"/>
    </xf>
    <xf numFmtId="0" fontId="6" fillId="2" borderId="1" xfId="0" applyFont="1" applyFill="1" applyBorder="1"/>
    <xf numFmtId="0" fontId="3" fillId="0" borderId="0" xfId="0" applyFont="1" applyAlignment="1">
      <alignment horizontal="center"/>
    </xf>
    <xf numFmtId="0" fontId="3" fillId="0" borderId="0" xfId="0" applyFont="1"/>
    <xf numFmtId="0" fontId="2" fillId="2" borderId="0" xfId="0" applyFont="1" applyFill="1"/>
    <xf numFmtId="164" fontId="3" fillId="0" borderId="0" xfId="1" applyNumberFormat="1" applyFont="1"/>
    <xf numFmtId="9" fontId="3" fillId="0" borderId="0" xfId="2" applyFont="1"/>
    <xf numFmtId="43" fontId="3" fillId="0" borderId="0" xfId="0" applyNumberFormat="1" applyFont="1"/>
    <xf numFmtId="164" fontId="3" fillId="0" borderId="0" xfId="1" applyNumberFormat="1" applyFont="1" applyAlignment="1"/>
    <xf numFmtId="0" fontId="2" fillId="2" borderId="1" xfId="0" applyFont="1" applyFill="1" applyBorder="1" applyAlignment="1">
      <alignment horizontal="center"/>
    </xf>
    <xf numFmtId="0" fontId="5" fillId="0" borderId="0" xfId="0" applyFont="1" applyAlignment="1">
      <alignment vertical="center"/>
    </xf>
    <xf numFmtId="0" fontId="6" fillId="2" borderId="0" xfId="0" applyFont="1" applyFill="1" applyAlignment="1">
      <alignment horizontal="center" vertical="center"/>
    </xf>
    <xf numFmtId="0" fontId="0" fillId="0" borderId="0" xfId="0" applyAlignment="1">
      <alignment vertical="center"/>
    </xf>
    <xf numFmtId="0" fontId="10" fillId="0" borderId="0" xfId="0" applyFont="1"/>
    <xf numFmtId="0" fontId="12" fillId="0" borderId="0" xfId="0" applyFont="1" applyAlignment="1">
      <alignment vertical="top" wrapText="1"/>
    </xf>
    <xf numFmtId="0" fontId="12" fillId="0" borderId="0" xfId="0" applyFont="1"/>
    <xf numFmtId="0" fontId="14" fillId="0" borderId="0" xfId="4" applyFont="1" applyFill="1" applyAlignment="1" applyProtection="1"/>
    <xf numFmtId="0" fontId="15" fillId="0" borderId="0" xfId="0" applyFont="1"/>
    <xf numFmtId="0" fontId="16" fillId="0" borderId="0" xfId="0" applyFont="1"/>
    <xf numFmtId="0" fontId="10" fillId="3" borderId="0" xfId="0" applyFont="1" applyFill="1"/>
    <xf numFmtId="0" fontId="11" fillId="3" borderId="0" xfId="0" applyFont="1" applyFill="1"/>
    <xf numFmtId="0" fontId="12" fillId="3" borderId="0" xfId="0" applyFont="1" applyFill="1"/>
    <xf numFmtId="0" fontId="18" fillId="3" borderId="0" xfId="0" applyFont="1" applyFill="1" applyAlignment="1">
      <alignment vertical="top" wrapText="1"/>
    </xf>
    <xf numFmtId="0" fontId="0" fillId="3" borderId="0" xfId="0" applyFill="1"/>
    <xf numFmtId="0" fontId="19" fillId="3" borderId="0" xfId="0" applyFont="1" applyFill="1" applyAlignment="1">
      <alignment horizontal="left" vertical="top" wrapText="1"/>
    </xf>
    <xf numFmtId="0" fontId="20" fillId="3" borderId="0" xfId="0" applyFont="1" applyFill="1"/>
    <xf numFmtId="0" fontId="21" fillId="3" borderId="0" xfId="0" applyFont="1" applyFill="1" applyAlignment="1">
      <alignment horizontal="left" vertical="top" wrapText="1"/>
    </xf>
    <xf numFmtId="0" fontId="4" fillId="3" borderId="0" xfId="0" applyFont="1" applyFill="1"/>
    <xf numFmtId="0" fontId="17" fillId="3" borderId="0" xfId="0" applyFont="1" applyFill="1" applyAlignment="1">
      <alignment vertical="top" wrapText="1"/>
    </xf>
    <xf numFmtId="0" fontId="20" fillId="3" borderId="0" xfId="0" applyFont="1" applyFill="1" applyAlignment="1">
      <alignment horizontal="left" vertical="top"/>
    </xf>
    <xf numFmtId="0" fontId="22" fillId="3" borderId="0" xfId="3" applyFont="1" applyFill="1"/>
    <xf numFmtId="0" fontId="17" fillId="3" borderId="0" xfId="0" applyFont="1" applyFill="1" applyAlignment="1">
      <alignment horizontal="left" vertical="top" wrapText="1"/>
    </xf>
    <xf numFmtId="0" fontId="4" fillId="3" borderId="0" xfId="3" applyFont="1" applyFill="1"/>
    <xf numFmtId="0" fontId="23" fillId="3" borderId="0" xfId="4" applyFont="1" applyFill="1" applyAlignment="1" applyProtection="1"/>
    <xf numFmtId="0" fontId="24" fillId="3" borderId="0" xfId="0" applyFont="1" applyFill="1"/>
    <xf numFmtId="0" fontId="4" fillId="3" borderId="0" xfId="0" applyFont="1" applyFill="1" applyAlignment="1">
      <alignmen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6" fillId="2" borderId="0" xfId="0" applyFont="1" applyFill="1" applyAlignment="1">
      <alignment horizontal="center" vertical="center"/>
    </xf>
    <xf numFmtId="0" fontId="4" fillId="3" borderId="0" xfId="0" applyFont="1" applyFill="1" applyAlignment="1">
      <alignment horizontal="left" vertical="top" wrapText="1"/>
    </xf>
  </cellXfs>
  <cellStyles count="5">
    <cellStyle name="Comma" xfId="1" builtinId="3"/>
    <cellStyle name="Hyperlink 2" xfId="4" xr:uid="{32F5E0A1-4729-49E4-8CC0-B8CDD1D17922}"/>
    <cellStyle name="Normal" xfId="0" builtinId="0"/>
    <cellStyle name="Normal 2" xfId="3" xr:uid="{21613DF5-CEF4-4D8E-920F-892F9E88CDB0}"/>
    <cellStyle name="Percent" xfId="2" builtinId="5"/>
  </cellStyles>
  <dxfs count="0"/>
  <tableStyles count="0" defaultTableStyle="TableStyleMedium2" defaultPivotStyle="PivotStyleLight16"/>
  <colors>
    <mruColors>
      <color rgb="FFE433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200025</xdr:rowOff>
    </xdr:from>
    <xdr:to>
      <xdr:col>10</xdr:col>
      <xdr:colOff>638176</xdr:colOff>
      <xdr:row>3</xdr:row>
      <xdr:rowOff>46810</xdr:rowOff>
    </xdr:to>
    <xdr:pic>
      <xdr:nvPicPr>
        <xdr:cNvPr id="2" name="Picture 1">
          <a:extLst>
            <a:ext uri="{FF2B5EF4-FFF2-40B4-BE49-F238E27FC236}">
              <a16:creationId xmlns:a16="http://schemas.microsoft.com/office/drawing/2014/main" id="{BE1E8243-E0BC-4C54-8F1B-B4DDBD624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6" y="200025"/>
          <a:ext cx="6553200" cy="780235"/>
        </a:xfrm>
        <a:prstGeom prst="rect">
          <a:avLst/>
        </a:prstGeom>
      </xdr:spPr>
    </xdr:pic>
    <xdr:clientData/>
  </xdr:twoCellAnchor>
  <xdr:twoCellAnchor editAs="oneCell">
    <xdr:from>
      <xdr:col>1</xdr:col>
      <xdr:colOff>9525</xdr:colOff>
      <xdr:row>4</xdr:row>
      <xdr:rowOff>57149</xdr:rowOff>
    </xdr:from>
    <xdr:to>
      <xdr:col>10</xdr:col>
      <xdr:colOff>647700</xdr:colOff>
      <xdr:row>15</xdr:row>
      <xdr:rowOff>7753</xdr:rowOff>
    </xdr:to>
    <xdr:pic>
      <xdr:nvPicPr>
        <xdr:cNvPr id="3" name="Picture 2">
          <a:extLst>
            <a:ext uri="{FF2B5EF4-FFF2-40B4-BE49-F238E27FC236}">
              <a16:creationId xmlns:a16="http://schemas.microsoft.com/office/drawing/2014/main" id="{126469C9-FCE4-40A1-8EB3-A1E8B7F80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020" b="2020"/>
        <a:stretch/>
      </xdr:blipFill>
      <xdr:spPr>
        <a:xfrm>
          <a:off x="666750" y="1171574"/>
          <a:ext cx="6553200" cy="1941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45720</xdr:rowOff>
    </xdr:from>
    <xdr:to>
      <xdr:col>6</xdr:col>
      <xdr:colOff>902809</xdr:colOff>
      <xdr:row>5</xdr:row>
      <xdr:rowOff>39843</xdr:rowOff>
    </xdr:to>
    <xdr:pic>
      <xdr:nvPicPr>
        <xdr:cNvPr id="2" name="Picture 1">
          <a:extLst>
            <a:ext uri="{FF2B5EF4-FFF2-40B4-BE49-F238E27FC236}">
              <a16:creationId xmlns:a16="http://schemas.microsoft.com/office/drawing/2014/main" id="{0918D52B-D9CA-4825-A2AB-515450FE6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5720"/>
          <a:ext cx="5768340" cy="725643"/>
        </a:xfrm>
        <a:prstGeom prst="rect">
          <a:avLst/>
        </a:prstGeom>
      </xdr:spPr>
    </xdr:pic>
    <xdr:clientData/>
  </xdr:twoCellAnchor>
  <xdr:twoCellAnchor editAs="oneCell">
    <xdr:from>
      <xdr:col>7</xdr:col>
      <xdr:colOff>510539</xdr:colOff>
      <xdr:row>1</xdr:row>
      <xdr:rowOff>0</xdr:rowOff>
    </xdr:from>
    <xdr:to>
      <xdr:col>8</xdr:col>
      <xdr:colOff>2560389</xdr:colOff>
      <xdr:row>5</xdr:row>
      <xdr:rowOff>103822</xdr:rowOff>
    </xdr:to>
    <xdr:pic>
      <xdr:nvPicPr>
        <xdr:cNvPr id="3" name="Picture 2" descr="More Metrics | Marketing Data by Postcode | Demographic Profiling Data  | AI-Ready Data Sets">
          <a:extLst>
            <a:ext uri="{FF2B5EF4-FFF2-40B4-BE49-F238E27FC236}">
              <a16:creationId xmlns:a16="http://schemas.microsoft.com/office/drawing/2014/main" id="{AE038E7F-7B0D-7662-775A-28077D4918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1779" y="0"/>
          <a:ext cx="2985313"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324272</xdr:colOff>
      <xdr:row>5</xdr:row>
      <xdr:rowOff>96203</xdr:rowOff>
    </xdr:to>
    <xdr:pic>
      <xdr:nvPicPr>
        <xdr:cNvPr id="8" name="Picture 3">
          <a:extLst>
            <a:ext uri="{FF2B5EF4-FFF2-40B4-BE49-F238E27FC236}">
              <a16:creationId xmlns:a16="http://schemas.microsoft.com/office/drawing/2014/main" id="{69BBEA02-22BC-42EC-AFE3-3433B84D38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0975"/>
          <a:ext cx="7258472" cy="858203"/>
        </a:xfrm>
        <a:prstGeom prst="rect">
          <a:avLst/>
        </a:prstGeom>
      </xdr:spPr>
    </xdr:pic>
    <xdr:clientData/>
  </xdr:twoCellAnchor>
  <xdr:twoCellAnchor editAs="oneCell">
    <xdr:from>
      <xdr:col>5</xdr:col>
      <xdr:colOff>1713547</xdr:colOff>
      <xdr:row>1</xdr:row>
      <xdr:rowOff>15240</xdr:rowOff>
    </xdr:from>
    <xdr:to>
      <xdr:col>7</xdr:col>
      <xdr:colOff>2430355</xdr:colOff>
      <xdr:row>5</xdr:row>
      <xdr:rowOff>134690</xdr:rowOff>
    </xdr:to>
    <xdr:pic>
      <xdr:nvPicPr>
        <xdr:cNvPr id="9" name="Picture 6" descr="More Metrics | Marketing Data by Postcode | Demographic Profiling Data  | AI-Ready Data Sets">
          <a:extLst>
            <a:ext uri="{FF2B5EF4-FFF2-40B4-BE49-F238E27FC236}">
              <a16:creationId xmlns:a16="http://schemas.microsoft.com/office/drawing/2014/main" id="{2711B05B-B1FF-449A-9594-2341D5D37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8210" y="196215"/>
          <a:ext cx="3336183" cy="88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tlas-mapping.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7E2D-37FC-44EB-98E4-B643B780A79E}">
  <dimension ref="A1:O42"/>
  <sheetViews>
    <sheetView showGridLines="0" zoomScaleNormal="100" workbookViewId="0">
      <selection activeCell="P39" sqref="P39"/>
    </sheetView>
  </sheetViews>
  <sheetFormatPr defaultColWidth="9.140625" defaultRowHeight="16.5" x14ac:dyDescent="0.3"/>
  <cols>
    <col min="1" max="16384" width="9.140625" style="25"/>
  </cols>
  <sheetData>
    <row r="1" spans="1:12" ht="45.75" x14ac:dyDescent="0.6">
      <c r="A1" s="31"/>
      <c r="B1" s="31"/>
      <c r="C1" s="31"/>
      <c r="D1" s="31"/>
      <c r="E1" s="31"/>
      <c r="F1" s="32"/>
      <c r="G1" s="31"/>
      <c r="H1" s="31"/>
      <c r="I1" s="31"/>
      <c r="J1" s="31"/>
      <c r="K1" s="31"/>
      <c r="L1" s="31"/>
    </row>
    <row r="2" spans="1:12" x14ac:dyDescent="0.3">
      <c r="A2" s="31"/>
      <c r="B2" s="31"/>
      <c r="C2" s="31"/>
      <c r="D2" s="31"/>
      <c r="E2" s="31"/>
      <c r="F2" s="31"/>
      <c r="G2" s="31"/>
      <c r="H2" s="31"/>
      <c r="I2" s="31"/>
      <c r="J2" s="31"/>
      <c r="K2" s="31"/>
      <c r="L2" s="31"/>
    </row>
    <row r="3" spans="1:12" x14ac:dyDescent="0.3">
      <c r="A3" s="31"/>
      <c r="B3" s="31"/>
      <c r="C3" s="31"/>
      <c r="D3" s="31"/>
      <c r="E3" s="31"/>
      <c r="F3" s="31"/>
      <c r="G3" s="31"/>
      <c r="H3" s="31"/>
      <c r="I3" s="31"/>
      <c r="J3" s="31"/>
      <c r="K3" s="31"/>
      <c r="L3" s="31"/>
    </row>
    <row r="4" spans="1:12" x14ac:dyDescent="0.3">
      <c r="A4" s="31"/>
      <c r="B4" s="31"/>
      <c r="C4" s="31"/>
      <c r="D4" s="31"/>
      <c r="E4" s="31"/>
      <c r="F4" s="31"/>
      <c r="G4" s="31"/>
      <c r="H4" s="31"/>
      <c r="I4" s="31"/>
      <c r="J4" s="31"/>
      <c r="K4" s="31"/>
      <c r="L4" s="31"/>
    </row>
    <row r="5" spans="1:12" x14ac:dyDescent="0.3">
      <c r="A5" s="31"/>
      <c r="B5" s="31"/>
      <c r="C5" s="31"/>
      <c r="D5" s="31"/>
      <c r="E5" s="31"/>
      <c r="F5" s="31"/>
      <c r="G5" s="31"/>
      <c r="H5" s="31"/>
      <c r="I5" s="31"/>
      <c r="J5" s="31"/>
      <c r="K5" s="31"/>
      <c r="L5" s="31"/>
    </row>
    <row r="6" spans="1:12" x14ac:dyDescent="0.3">
      <c r="A6" s="31"/>
      <c r="B6" s="31"/>
      <c r="C6" s="31"/>
      <c r="D6" s="31"/>
      <c r="E6" s="31"/>
      <c r="F6" s="31"/>
      <c r="G6" s="31"/>
      <c r="H6" s="31"/>
      <c r="I6" s="31"/>
      <c r="J6" s="31"/>
      <c r="K6" s="31"/>
      <c r="L6" s="31"/>
    </row>
    <row r="7" spans="1:12" x14ac:dyDescent="0.3">
      <c r="A7" s="31"/>
      <c r="B7" s="31"/>
      <c r="C7" s="31"/>
      <c r="D7" s="31"/>
      <c r="E7" s="31"/>
      <c r="F7" s="31"/>
      <c r="G7" s="31"/>
      <c r="H7" s="31"/>
      <c r="I7" s="31"/>
      <c r="J7" s="31"/>
      <c r="K7" s="31"/>
      <c r="L7" s="31"/>
    </row>
    <row r="8" spans="1:12" x14ac:dyDescent="0.3">
      <c r="A8" s="31"/>
      <c r="B8" s="31"/>
      <c r="C8" s="31"/>
      <c r="D8" s="31"/>
      <c r="E8" s="31"/>
      <c r="F8" s="31"/>
      <c r="G8" s="31"/>
      <c r="H8" s="31"/>
      <c r="I8" s="31"/>
      <c r="J8" s="31"/>
      <c r="K8" s="31"/>
      <c r="L8" s="31"/>
    </row>
    <row r="9" spans="1:12" x14ac:dyDescent="0.3">
      <c r="A9" s="31"/>
      <c r="B9" s="31"/>
      <c r="C9" s="31"/>
      <c r="D9" s="31"/>
      <c r="E9" s="31"/>
      <c r="F9" s="31"/>
      <c r="G9" s="31"/>
      <c r="H9" s="31"/>
      <c r="I9" s="31"/>
      <c r="J9" s="31"/>
      <c r="K9" s="31"/>
      <c r="L9" s="31"/>
    </row>
    <row r="10" spans="1:12" x14ac:dyDescent="0.3">
      <c r="A10" s="31"/>
      <c r="B10" s="31"/>
      <c r="C10" s="31"/>
      <c r="D10" s="31"/>
      <c r="E10" s="31"/>
      <c r="F10" s="31"/>
      <c r="G10" s="31"/>
      <c r="H10" s="31"/>
      <c r="I10" s="31"/>
      <c r="J10" s="31"/>
      <c r="K10" s="31"/>
      <c r="L10" s="31"/>
    </row>
    <row r="11" spans="1:12" x14ac:dyDescent="0.3">
      <c r="A11" s="31"/>
      <c r="B11" s="31"/>
      <c r="C11" s="31"/>
      <c r="D11" s="31"/>
      <c r="E11" s="31"/>
      <c r="F11" s="31"/>
      <c r="G11" s="31"/>
      <c r="H11" s="31"/>
      <c r="I11" s="31"/>
      <c r="J11" s="31"/>
      <c r="K11" s="31"/>
      <c r="L11" s="31"/>
    </row>
    <row r="12" spans="1:12" x14ac:dyDescent="0.3">
      <c r="A12" s="31"/>
      <c r="B12" s="31"/>
      <c r="C12" s="31"/>
      <c r="D12" s="31"/>
      <c r="E12" s="31"/>
      <c r="F12" s="31"/>
      <c r="G12" s="31"/>
      <c r="H12" s="31"/>
      <c r="I12" s="31"/>
      <c r="J12" s="31"/>
      <c r="K12" s="31"/>
      <c r="L12" s="31"/>
    </row>
    <row r="13" spans="1:12" x14ac:dyDescent="0.3">
      <c r="A13" s="31"/>
      <c r="B13" s="31"/>
      <c r="C13" s="31"/>
      <c r="D13" s="31"/>
      <c r="E13" s="31"/>
      <c r="F13" s="31"/>
      <c r="G13" s="31"/>
      <c r="H13" s="31"/>
      <c r="I13" s="31"/>
      <c r="J13" s="31"/>
      <c r="K13" s="31"/>
      <c r="L13" s="31"/>
    </row>
    <row r="14" spans="1:12" x14ac:dyDescent="0.3">
      <c r="A14" s="31"/>
      <c r="B14" s="31"/>
      <c r="C14" s="31"/>
      <c r="D14" s="31"/>
      <c r="E14" s="31"/>
      <c r="F14" s="31"/>
      <c r="G14" s="31"/>
      <c r="H14" s="31"/>
      <c r="I14" s="31"/>
      <c r="J14" s="31"/>
      <c r="K14" s="31"/>
      <c r="L14" s="31"/>
    </row>
    <row r="15" spans="1:12" x14ac:dyDescent="0.3">
      <c r="A15" s="31"/>
      <c r="B15" s="31"/>
      <c r="C15" s="31"/>
      <c r="D15" s="31"/>
      <c r="E15" s="31"/>
      <c r="F15" s="31"/>
      <c r="G15" s="31"/>
      <c r="H15" s="31"/>
      <c r="I15" s="31"/>
      <c r="J15" s="31"/>
      <c r="K15" s="31"/>
      <c r="L15" s="31"/>
    </row>
    <row r="16" spans="1:12" x14ac:dyDescent="0.3">
      <c r="A16" s="31"/>
      <c r="B16" s="31"/>
      <c r="C16" s="31"/>
      <c r="D16" s="31"/>
      <c r="E16" s="31"/>
      <c r="F16" s="31"/>
      <c r="G16" s="31"/>
      <c r="H16" s="31"/>
      <c r="I16" s="31"/>
      <c r="J16" s="31"/>
      <c r="K16" s="31"/>
      <c r="L16" s="31"/>
    </row>
    <row r="17" spans="1:15" s="27" customFormat="1" ht="13.5" customHeight="1" x14ac:dyDescent="0.25">
      <c r="A17" s="33"/>
      <c r="B17" s="51" t="s">
        <v>111</v>
      </c>
      <c r="C17" s="51"/>
      <c r="D17" s="51"/>
      <c r="E17" s="51"/>
      <c r="F17" s="51"/>
      <c r="G17" s="51"/>
      <c r="H17" s="51"/>
      <c r="I17" s="51"/>
      <c r="J17" s="51"/>
      <c r="K17" s="51"/>
      <c r="L17" s="34"/>
      <c r="M17" s="26"/>
      <c r="N17" s="26"/>
      <c r="O17" s="26"/>
    </row>
    <row r="18" spans="1:15" s="27" customFormat="1" ht="13.15" customHeight="1" x14ac:dyDescent="0.25">
      <c r="A18" s="33"/>
      <c r="B18" s="51"/>
      <c r="C18" s="51"/>
      <c r="D18" s="51"/>
      <c r="E18" s="51"/>
      <c r="F18" s="51"/>
      <c r="G18" s="51"/>
      <c r="H18" s="51"/>
      <c r="I18" s="51"/>
      <c r="J18" s="51"/>
      <c r="K18" s="51"/>
      <c r="L18" s="34"/>
      <c r="M18" s="26"/>
      <c r="N18" s="26"/>
      <c r="O18" s="26"/>
    </row>
    <row r="19" spans="1:15" s="27" customFormat="1" ht="13.15" customHeight="1" x14ac:dyDescent="0.25">
      <c r="A19" s="33"/>
      <c r="B19" s="51"/>
      <c r="C19" s="51"/>
      <c r="D19" s="51"/>
      <c r="E19" s="51"/>
      <c r="F19" s="51"/>
      <c r="G19" s="51"/>
      <c r="H19" s="51"/>
      <c r="I19" s="51"/>
      <c r="J19" s="51"/>
      <c r="K19" s="51"/>
      <c r="L19" s="34"/>
      <c r="M19" s="26"/>
      <c r="N19" s="26"/>
      <c r="O19" s="26"/>
    </row>
    <row r="20" spans="1:15" s="27" customFormat="1" ht="17.649999999999999" customHeight="1" x14ac:dyDescent="0.25">
      <c r="A20" s="33"/>
      <c r="B20" s="51"/>
      <c r="C20" s="51"/>
      <c r="D20" s="51"/>
      <c r="E20" s="51"/>
      <c r="F20" s="51"/>
      <c r="G20" s="51"/>
      <c r="H20" s="51"/>
      <c r="I20" s="51"/>
      <c r="J20" s="51"/>
      <c r="K20" s="51"/>
      <c r="L20" s="34"/>
      <c r="M20" s="26"/>
      <c r="N20" s="26"/>
      <c r="O20" s="26"/>
    </row>
    <row r="21" spans="1:15" x14ac:dyDescent="0.3">
      <c r="A21" s="31"/>
      <c r="B21" s="35"/>
      <c r="C21" s="36"/>
      <c r="D21" s="36"/>
      <c r="E21" s="36"/>
      <c r="F21" s="36"/>
      <c r="G21" s="36"/>
      <c r="H21" s="36"/>
      <c r="I21" s="36"/>
      <c r="J21" s="36"/>
      <c r="K21" s="36"/>
      <c r="L21" s="35"/>
    </row>
    <row r="22" spans="1:15" ht="24" x14ac:dyDescent="0.4">
      <c r="A22" s="31"/>
      <c r="B22" s="37" t="s">
        <v>102</v>
      </c>
      <c r="C22" s="38"/>
      <c r="D22" s="38"/>
      <c r="E22" s="38"/>
      <c r="F22" s="38"/>
      <c r="G22" s="38"/>
      <c r="H22" s="38"/>
      <c r="I22" s="38"/>
      <c r="J22" s="38"/>
      <c r="K22" s="38"/>
      <c r="L22" s="35"/>
    </row>
    <row r="23" spans="1:15" ht="15" customHeight="1" x14ac:dyDescent="0.3">
      <c r="A23" s="31"/>
      <c r="B23" s="39"/>
      <c r="C23" s="40"/>
      <c r="D23" s="40"/>
      <c r="E23" s="40"/>
      <c r="F23" s="40"/>
      <c r="G23" s="40"/>
      <c r="H23" s="40"/>
      <c r="I23" s="40"/>
      <c r="J23" s="40"/>
      <c r="K23" s="40"/>
      <c r="L23" s="34"/>
      <c r="M23" s="26"/>
      <c r="N23" s="26"/>
      <c r="O23" s="26"/>
    </row>
    <row r="24" spans="1:15" x14ac:dyDescent="0.3">
      <c r="A24" s="31"/>
      <c r="B24" s="51" t="s">
        <v>110</v>
      </c>
      <c r="C24" s="51"/>
      <c r="D24" s="51"/>
      <c r="E24" s="51"/>
      <c r="F24" s="51"/>
      <c r="G24" s="51"/>
      <c r="H24" s="51"/>
      <c r="I24" s="51"/>
      <c r="J24" s="51"/>
      <c r="K24" s="51"/>
      <c r="L24" s="34"/>
      <c r="M24" s="26"/>
      <c r="N24" s="26"/>
      <c r="O24" s="26"/>
    </row>
    <row r="25" spans="1:15" x14ac:dyDescent="0.3">
      <c r="A25" s="31"/>
      <c r="B25" s="51"/>
      <c r="C25" s="51"/>
      <c r="D25" s="51"/>
      <c r="E25" s="51"/>
      <c r="F25" s="51"/>
      <c r="G25" s="51"/>
      <c r="H25" s="51"/>
      <c r="I25" s="51"/>
      <c r="J25" s="51"/>
      <c r="K25" s="51"/>
      <c r="L25" s="34"/>
      <c r="M25" s="26"/>
      <c r="N25" s="26"/>
      <c r="O25" s="26"/>
    </row>
    <row r="26" spans="1:15" x14ac:dyDescent="0.3">
      <c r="A26" s="31"/>
      <c r="B26" s="51"/>
      <c r="C26" s="51"/>
      <c r="D26" s="51"/>
      <c r="E26" s="51"/>
      <c r="F26" s="51"/>
      <c r="G26" s="51"/>
      <c r="H26" s="51"/>
      <c r="I26" s="51"/>
      <c r="J26" s="51"/>
      <c r="K26" s="51"/>
      <c r="L26" s="35"/>
      <c r="M26" s="28"/>
      <c r="N26" s="29"/>
      <c r="O26" s="29"/>
    </row>
    <row r="27" spans="1:15" x14ac:dyDescent="0.3">
      <c r="A27" s="31"/>
      <c r="B27" s="51"/>
      <c r="C27" s="51"/>
      <c r="D27" s="51"/>
      <c r="E27" s="51"/>
      <c r="F27" s="51"/>
      <c r="G27" s="51"/>
      <c r="H27" s="51"/>
      <c r="I27" s="51"/>
      <c r="J27" s="51"/>
      <c r="K27" s="51"/>
      <c r="L27" s="35"/>
      <c r="M27" s="28"/>
      <c r="N27" s="29"/>
      <c r="O27" s="29"/>
    </row>
    <row r="28" spans="1:15" x14ac:dyDescent="0.3">
      <c r="A28" s="31"/>
      <c r="B28" s="51"/>
      <c r="C28" s="51"/>
      <c r="D28" s="51"/>
      <c r="E28" s="51"/>
      <c r="F28" s="51"/>
      <c r="G28" s="51"/>
      <c r="H28" s="51"/>
      <c r="I28" s="51"/>
      <c r="J28" s="51"/>
      <c r="K28" s="51"/>
      <c r="L28" s="35"/>
      <c r="M28" s="28"/>
      <c r="N28" s="29"/>
      <c r="O28" s="29"/>
    </row>
    <row r="29" spans="1:15" ht="16.5" customHeight="1" x14ac:dyDescent="0.3">
      <c r="A29" s="31"/>
      <c r="B29" s="51"/>
      <c r="C29" s="51"/>
      <c r="D29" s="51"/>
      <c r="E29" s="51"/>
      <c r="F29" s="51"/>
      <c r="G29" s="51"/>
      <c r="H29" s="51"/>
      <c r="I29" s="51"/>
      <c r="J29" s="51"/>
      <c r="K29" s="51"/>
      <c r="L29" s="35"/>
      <c r="M29" s="29"/>
      <c r="N29" s="29"/>
      <c r="O29" s="29"/>
    </row>
    <row r="30" spans="1:15" ht="24" x14ac:dyDescent="0.3">
      <c r="A30" s="31"/>
      <c r="B30" s="41" t="s">
        <v>103</v>
      </c>
      <c r="C30" s="39"/>
      <c r="D30" s="39"/>
      <c r="E30" s="42"/>
      <c r="F30" s="39"/>
      <c r="G30" s="39"/>
      <c r="H30" s="39"/>
      <c r="I30" s="39"/>
      <c r="J30" s="39"/>
      <c r="K30" s="39"/>
      <c r="L30" s="35"/>
    </row>
    <row r="31" spans="1:15" ht="16.5" customHeight="1" x14ac:dyDescent="0.3">
      <c r="A31" s="31"/>
      <c r="B31" s="41"/>
      <c r="C31" s="39"/>
      <c r="D31" s="39"/>
      <c r="E31" s="42"/>
      <c r="F31" s="39"/>
      <c r="G31" s="39"/>
      <c r="H31" s="39"/>
      <c r="I31" s="39"/>
      <c r="J31" s="39"/>
      <c r="K31" s="39"/>
      <c r="L31" s="35"/>
    </row>
    <row r="32" spans="1:15" ht="14.65" customHeight="1" x14ac:dyDescent="0.3">
      <c r="A32" s="31"/>
      <c r="B32" s="51" t="s">
        <v>112</v>
      </c>
      <c r="C32" s="51"/>
      <c r="D32" s="51"/>
      <c r="E32" s="51"/>
      <c r="F32" s="51"/>
      <c r="G32" s="51"/>
      <c r="H32" s="51"/>
      <c r="I32" s="51"/>
      <c r="J32" s="51"/>
      <c r="K32" s="51"/>
      <c r="L32" s="35"/>
    </row>
    <row r="33" spans="1:13" x14ac:dyDescent="0.3">
      <c r="A33" s="31"/>
      <c r="B33" s="47"/>
      <c r="C33" s="47"/>
      <c r="D33" s="47"/>
      <c r="E33" s="47"/>
      <c r="F33" s="47"/>
      <c r="G33" s="47"/>
      <c r="H33" s="47"/>
      <c r="I33" s="47"/>
      <c r="J33" s="47"/>
      <c r="K33" s="47"/>
      <c r="L33" s="35"/>
    </row>
    <row r="34" spans="1:13" ht="16.5" customHeight="1" x14ac:dyDescent="0.3">
      <c r="A34" s="31"/>
      <c r="B34" s="43"/>
      <c r="C34" s="43"/>
      <c r="D34" s="43"/>
      <c r="E34" s="43"/>
      <c r="F34" s="43"/>
      <c r="G34" s="43"/>
      <c r="H34" s="43"/>
      <c r="I34" s="43"/>
      <c r="J34" s="43"/>
      <c r="K34" s="43"/>
      <c r="L34" s="35"/>
    </row>
    <row r="35" spans="1:13" x14ac:dyDescent="0.3">
      <c r="A35" s="31"/>
      <c r="B35" s="44" t="s">
        <v>104</v>
      </c>
      <c r="C35" s="39"/>
      <c r="D35" s="39"/>
      <c r="E35" s="42"/>
      <c r="F35" s="39"/>
      <c r="G35" s="39"/>
      <c r="H35" s="39"/>
      <c r="I35" s="39"/>
      <c r="J35" s="39"/>
      <c r="K35" s="39"/>
      <c r="L35" s="35"/>
    </row>
    <row r="36" spans="1:13" x14ac:dyDescent="0.3">
      <c r="A36" s="31"/>
      <c r="B36" s="44" t="s">
        <v>105</v>
      </c>
      <c r="C36" s="39"/>
      <c r="D36" s="39"/>
      <c r="E36" s="42"/>
      <c r="F36" s="39"/>
      <c r="G36" s="39"/>
      <c r="H36" s="39"/>
      <c r="I36" s="39"/>
      <c r="J36" s="39"/>
      <c r="K36" s="39"/>
      <c r="L36" s="35"/>
    </row>
    <row r="37" spans="1:13" x14ac:dyDescent="0.3">
      <c r="A37" s="31"/>
      <c r="B37" s="45" t="s">
        <v>106</v>
      </c>
      <c r="C37" s="39"/>
      <c r="D37" s="39"/>
      <c r="E37" s="42"/>
      <c r="F37" s="39"/>
      <c r="G37" s="39"/>
      <c r="H37" s="39"/>
      <c r="I37" s="39"/>
      <c r="J37" s="39"/>
      <c r="K37" s="39"/>
      <c r="L37" s="35"/>
    </row>
    <row r="38" spans="1:13" x14ac:dyDescent="0.3">
      <c r="A38" s="31"/>
      <c r="B38" s="39"/>
      <c r="C38" s="39"/>
      <c r="D38" s="39"/>
      <c r="E38" s="39"/>
      <c r="F38" s="39"/>
      <c r="G38" s="39"/>
      <c r="H38" s="39"/>
      <c r="I38" s="39"/>
      <c r="J38" s="39"/>
      <c r="K38" s="39"/>
      <c r="L38" s="35"/>
      <c r="M38" s="29"/>
    </row>
    <row r="39" spans="1:13" x14ac:dyDescent="0.3">
      <c r="A39" s="31"/>
      <c r="B39" s="39" t="s">
        <v>107</v>
      </c>
      <c r="C39" s="39"/>
      <c r="D39" s="39"/>
      <c r="E39" s="39"/>
      <c r="F39" s="39"/>
      <c r="G39" s="39"/>
      <c r="H39" s="39"/>
      <c r="I39" s="39"/>
      <c r="J39" s="39"/>
      <c r="K39" s="39"/>
      <c r="L39" s="39"/>
      <c r="M39" s="30"/>
    </row>
    <row r="40" spans="1:13" x14ac:dyDescent="0.3">
      <c r="A40" s="31"/>
      <c r="B40" s="39" t="s">
        <v>108</v>
      </c>
      <c r="C40" s="39"/>
      <c r="D40" s="39"/>
      <c r="E40" s="39"/>
      <c r="F40" s="39"/>
      <c r="G40" s="39"/>
      <c r="H40" s="39"/>
      <c r="I40" s="39"/>
      <c r="J40" s="39"/>
      <c r="K40" s="39"/>
      <c r="L40" s="39"/>
      <c r="M40" s="30"/>
    </row>
    <row r="41" spans="1:13" x14ac:dyDescent="0.3">
      <c r="A41" s="31"/>
      <c r="B41" s="39"/>
      <c r="C41" s="39"/>
      <c r="D41" s="39"/>
      <c r="E41" s="39"/>
      <c r="F41" s="39"/>
      <c r="G41" s="39"/>
      <c r="H41" s="39"/>
      <c r="I41" s="39"/>
      <c r="J41" s="39"/>
      <c r="K41" s="39"/>
      <c r="L41" s="39"/>
      <c r="M41" s="30"/>
    </row>
    <row r="42" spans="1:13" x14ac:dyDescent="0.3">
      <c r="A42" s="31"/>
      <c r="B42" s="46" t="s">
        <v>109</v>
      </c>
      <c r="C42" s="39"/>
      <c r="D42" s="39"/>
      <c r="E42" s="39"/>
      <c r="F42" s="39"/>
      <c r="G42" s="39"/>
      <c r="H42" s="39"/>
      <c r="I42" s="39"/>
      <c r="J42" s="39"/>
      <c r="K42" s="39"/>
      <c r="L42" s="39"/>
      <c r="M42" s="30"/>
    </row>
  </sheetData>
  <mergeCells count="3">
    <mergeCell ref="B24:K29"/>
    <mergeCell ref="B17:K20"/>
    <mergeCell ref="B32:K32"/>
  </mergeCells>
  <hyperlinks>
    <hyperlink ref="B37" r:id="rId1" xr:uid="{ED95D53C-7144-4DAE-BEB8-A339DE8D0582}"/>
  </hyperlinks>
  <printOptions horizontalCentered="1"/>
  <pageMargins left="0.19685039370078741" right="0.19685039370078741" top="0.19685039370078741" bottom="0.19685039370078741" header="0" footer="0.31496062992125984"/>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16EF-A1B2-49A1-9DBC-B5BA9AB34863}">
  <sheetPr>
    <pageSetUpPr fitToPage="1"/>
  </sheetPr>
  <dimension ref="B6:J76"/>
  <sheetViews>
    <sheetView showGridLines="0" zoomScale="90" zoomScaleNormal="90" workbookViewId="0">
      <selection activeCell="T1" sqref="T1"/>
    </sheetView>
  </sheetViews>
  <sheetFormatPr defaultRowHeight="15" x14ac:dyDescent="0.25"/>
  <cols>
    <col min="1" max="1" width="5" customWidth="1"/>
    <col min="2" max="2" width="31.28515625" bestFit="1" customWidth="1"/>
    <col min="3" max="3" width="15.85546875" bestFit="1" customWidth="1"/>
    <col min="4" max="4" width="1.5703125" customWidth="1"/>
    <col min="5" max="5" width="12.28515625" style="2" bestFit="1" customWidth="1"/>
    <col min="6" max="6" width="10.140625" customWidth="1"/>
    <col min="7" max="7" width="24.5703125" customWidth="1"/>
    <col min="8" max="8" width="13.5703125" customWidth="1"/>
    <col min="9" max="9" width="40.5703125" customWidth="1"/>
  </cols>
  <sheetData>
    <row r="6" spans="2:10" ht="14.45" customHeight="1" x14ac:dyDescent="0.25"/>
    <row r="7" spans="2:10" ht="14.45" customHeight="1" x14ac:dyDescent="0.25"/>
    <row r="8" spans="2:10" s="24" customFormat="1" ht="24" customHeight="1" x14ac:dyDescent="0.25">
      <c r="B8" s="22"/>
      <c r="C8" s="23" t="s">
        <v>97</v>
      </c>
      <c r="E8" s="50" t="s">
        <v>101</v>
      </c>
      <c r="F8" s="50"/>
      <c r="G8" s="50"/>
      <c r="H8" s="50"/>
      <c r="I8" s="50"/>
    </row>
    <row r="9" spans="2:10" ht="10.15" customHeight="1" x14ac:dyDescent="0.4">
      <c r="B9" s="9"/>
      <c r="F9" s="10"/>
      <c r="G9" s="2"/>
      <c r="H9" s="10"/>
      <c r="I9" s="10"/>
    </row>
    <row r="10" spans="2:10" ht="14.45" customHeight="1" x14ac:dyDescent="0.25">
      <c r="C10" s="21" t="s">
        <v>96</v>
      </c>
      <c r="D10" s="14"/>
      <c r="E10" s="21" t="s">
        <v>98</v>
      </c>
      <c r="F10" s="48" t="s">
        <v>99</v>
      </c>
      <c r="G10" s="49"/>
      <c r="H10" s="48" t="s">
        <v>100</v>
      </c>
      <c r="I10" s="49"/>
      <c r="J10" s="20"/>
    </row>
    <row r="11" spans="2:10" ht="14.45" customHeight="1" x14ac:dyDescent="0.3">
      <c r="B11" s="4"/>
      <c r="F11" s="11"/>
      <c r="G11" s="11"/>
      <c r="H11" s="12"/>
      <c r="I11" s="12"/>
    </row>
    <row r="12" spans="2:10" ht="18.75" x14ac:dyDescent="0.3">
      <c r="B12" s="4" t="s">
        <v>0</v>
      </c>
    </row>
    <row r="13" spans="2:10" ht="14.45" customHeight="1" x14ac:dyDescent="0.3">
      <c r="B13" s="4"/>
    </row>
    <row r="14" spans="2:10" x14ac:dyDescent="0.25">
      <c r="B14" s="5" t="s">
        <v>79</v>
      </c>
      <c r="C14" s="1">
        <v>4.280839900819286E-2</v>
      </c>
      <c r="D14" s="1"/>
      <c r="E14" s="2">
        <v>3973</v>
      </c>
      <c r="F14" s="1">
        <f>E14/$E$21</f>
        <v>3.0603677371149506E-2</v>
      </c>
      <c r="G14" s="1">
        <f>F14</f>
        <v>3.0603677371149506E-2</v>
      </c>
      <c r="H14" s="2">
        <f>(F14/C14)*100</f>
        <v>71.489890022031517</v>
      </c>
      <c r="I14" s="3">
        <f>H14-100</f>
        <v>-28.510109977968483</v>
      </c>
    </row>
    <row r="15" spans="2:10" x14ac:dyDescent="0.25">
      <c r="B15" s="5" t="s">
        <v>80</v>
      </c>
      <c r="C15" s="1">
        <v>0.15658831451239141</v>
      </c>
      <c r="D15" s="1"/>
      <c r="E15" s="2">
        <v>21530</v>
      </c>
      <c r="F15" s="1">
        <f t="shared" ref="F15:F20" si="0">E15/$E$21</f>
        <v>0.16584373868634505</v>
      </c>
      <c r="G15" s="1">
        <f t="shared" ref="G15:G62" si="1">F15</f>
        <v>0.16584373868634505</v>
      </c>
      <c r="H15" s="2">
        <f t="shared" ref="H15:H20" si="2">(F15/C15)*100</f>
        <v>105.91067360471602</v>
      </c>
      <c r="I15" s="3">
        <f t="shared" ref="I15:I20" si="3">H15-100</f>
        <v>5.910673604716024</v>
      </c>
    </row>
    <row r="16" spans="2:10" x14ac:dyDescent="0.25">
      <c r="B16" s="5" t="s">
        <v>81</v>
      </c>
      <c r="C16" s="1">
        <v>0.17539415882719567</v>
      </c>
      <c r="D16" s="1"/>
      <c r="E16" s="2">
        <v>26045</v>
      </c>
      <c r="F16" s="1">
        <f t="shared" si="0"/>
        <v>0.20062239545219956</v>
      </c>
      <c r="G16" s="1">
        <f t="shared" si="1"/>
        <v>0.20062239545219956</v>
      </c>
      <c r="H16" s="2">
        <f t="shared" si="2"/>
        <v>114.38373820068865</v>
      </c>
      <c r="I16" s="3">
        <f t="shared" si="3"/>
        <v>14.383738200688654</v>
      </c>
    </row>
    <row r="17" spans="2:9" x14ac:dyDescent="0.25">
      <c r="B17" s="5" t="s">
        <v>82</v>
      </c>
      <c r="C17" s="1">
        <v>0.19172618438117844</v>
      </c>
      <c r="D17" s="1"/>
      <c r="E17" s="2">
        <v>26757</v>
      </c>
      <c r="F17" s="1">
        <f t="shared" si="0"/>
        <v>0.20610687022900764</v>
      </c>
      <c r="G17" s="1">
        <f t="shared" si="1"/>
        <v>0.20610687022900764</v>
      </c>
      <c r="H17" s="2">
        <f t="shared" si="2"/>
        <v>107.50063737733309</v>
      </c>
      <c r="I17" s="3">
        <f t="shared" si="3"/>
        <v>7.5006373773330921</v>
      </c>
    </row>
    <row r="18" spans="2:9" x14ac:dyDescent="0.25">
      <c r="B18" s="5" t="s">
        <v>83</v>
      </c>
      <c r="C18" s="1">
        <v>0.18435789463659491</v>
      </c>
      <c r="D18" s="1"/>
      <c r="E18" s="2">
        <v>23744</v>
      </c>
      <c r="F18" s="1">
        <f t="shared" si="0"/>
        <v>0.18289799030973417</v>
      </c>
      <c r="G18" s="1">
        <f t="shared" si="1"/>
        <v>0.18289799030973417</v>
      </c>
      <c r="H18" s="2">
        <f t="shared" si="2"/>
        <v>99.208114016631342</v>
      </c>
      <c r="I18" s="3">
        <f t="shared" si="3"/>
        <v>-0.79188598336865823</v>
      </c>
    </row>
    <row r="19" spans="2:9" x14ac:dyDescent="0.25">
      <c r="B19" s="5" t="s">
        <v>84</v>
      </c>
      <c r="C19" s="1">
        <v>0.19809375840217833</v>
      </c>
      <c r="D19" s="1"/>
      <c r="E19" s="2">
        <v>22868</v>
      </c>
      <c r="F19" s="1">
        <f t="shared" si="0"/>
        <v>0.17615023763489729</v>
      </c>
      <c r="G19" s="1">
        <f t="shared" si="1"/>
        <v>0.17615023763489729</v>
      </c>
      <c r="H19" s="2">
        <f t="shared" si="2"/>
        <v>88.922659177009308</v>
      </c>
      <c r="I19" s="3">
        <f t="shared" si="3"/>
        <v>-11.077340822990692</v>
      </c>
    </row>
    <row r="20" spans="2:9" x14ac:dyDescent="0.25">
      <c r="B20" s="5" t="s">
        <v>85</v>
      </c>
      <c r="C20" s="1">
        <v>5.1031290232268406E-2</v>
      </c>
      <c r="D20" s="1"/>
      <c r="E20" s="2">
        <v>4904</v>
      </c>
      <c r="F20" s="1">
        <f t="shared" si="0"/>
        <v>3.7775090316666794E-2</v>
      </c>
      <c r="G20" s="1">
        <f t="shared" si="1"/>
        <v>3.7775090316666794E-2</v>
      </c>
      <c r="H20" s="2">
        <f t="shared" si="2"/>
        <v>74.023388679247276</v>
      </c>
      <c r="I20" s="3">
        <f t="shared" si="3"/>
        <v>-25.976611320752724</v>
      </c>
    </row>
    <row r="21" spans="2:9" x14ac:dyDescent="0.25">
      <c r="B21" s="16" t="s">
        <v>78</v>
      </c>
      <c r="C21" s="17">
        <v>26670911</v>
      </c>
      <c r="D21" s="17"/>
      <c r="E21" s="17">
        <f>SUM(E14:E20)</f>
        <v>129821</v>
      </c>
      <c r="G21" s="1">
        <f t="shared" si="1"/>
        <v>0</v>
      </c>
      <c r="I21" s="3"/>
    </row>
    <row r="22" spans="2:9" x14ac:dyDescent="0.25">
      <c r="B22" s="6"/>
      <c r="C22" s="1"/>
      <c r="D22" s="1"/>
      <c r="G22" s="1"/>
      <c r="I22" s="3"/>
    </row>
    <row r="23" spans="2:9" ht="18.75" x14ac:dyDescent="0.3">
      <c r="B23" s="4" t="s">
        <v>95</v>
      </c>
      <c r="C23" s="1"/>
      <c r="D23" s="1"/>
      <c r="G23" s="1">
        <f t="shared" si="1"/>
        <v>0</v>
      </c>
      <c r="I23" s="3"/>
    </row>
    <row r="24" spans="2:9" ht="14.45" customHeight="1" x14ac:dyDescent="0.3">
      <c r="B24" s="4"/>
      <c r="C24" s="1"/>
      <c r="D24" s="1"/>
      <c r="G24" s="1"/>
      <c r="I24" s="3"/>
    </row>
    <row r="25" spans="2:9" x14ac:dyDescent="0.25">
      <c r="B25" s="7" t="s">
        <v>1</v>
      </c>
      <c r="C25" s="1">
        <v>8.1949806663896854E-2</v>
      </c>
      <c r="D25" s="1"/>
      <c r="E25" s="2">
        <v>8221</v>
      </c>
      <c r="F25" s="1">
        <f>E25/$E$33</f>
        <v>6.3325656095701011E-2</v>
      </c>
      <c r="G25" s="1">
        <f t="shared" si="1"/>
        <v>6.3325656095701011E-2</v>
      </c>
      <c r="H25" s="2">
        <f>(F25/C25)*100</f>
        <v>77.273710181428953</v>
      </c>
      <c r="I25" s="3">
        <f>H25-100</f>
        <v>-22.726289818571047</v>
      </c>
    </row>
    <row r="26" spans="2:9" x14ac:dyDescent="0.25">
      <c r="B26" s="7" t="s">
        <v>2</v>
      </c>
      <c r="C26" s="1">
        <v>0.18075156862845818</v>
      </c>
      <c r="D26" s="1"/>
      <c r="E26" s="2">
        <v>20603</v>
      </c>
      <c r="F26" s="1">
        <f t="shared" ref="F26:F32" si="4">E26/$E$33</f>
        <v>0.15870313739687725</v>
      </c>
      <c r="G26" s="1">
        <f t="shared" si="1"/>
        <v>0.15870313739687725</v>
      </c>
      <c r="H26" s="2">
        <f t="shared" ref="H26:H31" si="5">(F26/C26)*100</f>
        <v>87.801803658532933</v>
      </c>
      <c r="I26" s="3">
        <f t="shared" ref="I26:I42" si="6">H26-100</f>
        <v>-12.198196341467067</v>
      </c>
    </row>
    <row r="27" spans="2:9" x14ac:dyDescent="0.25">
      <c r="B27" s="7" t="s">
        <v>3</v>
      </c>
      <c r="C27" s="1">
        <v>0.17824096822189539</v>
      </c>
      <c r="D27" s="1"/>
      <c r="E27" s="2">
        <v>25210</v>
      </c>
      <c r="F27" s="1">
        <f t="shared" si="4"/>
        <v>0.19419046225186989</v>
      </c>
      <c r="G27" s="1">
        <f t="shared" si="1"/>
        <v>0.19419046225186989</v>
      </c>
      <c r="H27" s="2">
        <f t="shared" si="5"/>
        <v>108.94827613936584</v>
      </c>
      <c r="I27" s="3">
        <f t="shared" si="6"/>
        <v>8.948276139365845</v>
      </c>
    </row>
    <row r="28" spans="2:9" x14ac:dyDescent="0.25">
      <c r="B28" s="7" t="s">
        <v>4</v>
      </c>
      <c r="C28" s="1">
        <v>0.13443564038738684</v>
      </c>
      <c r="D28" s="1"/>
      <c r="E28" s="2">
        <v>20540</v>
      </c>
      <c r="F28" s="1">
        <f t="shared" si="4"/>
        <v>0.15821785381409786</v>
      </c>
      <c r="G28" s="1">
        <f t="shared" si="1"/>
        <v>0.15821785381409786</v>
      </c>
      <c r="H28" s="2">
        <f t="shared" si="5"/>
        <v>117.69040810768685</v>
      </c>
      <c r="I28" s="3">
        <f t="shared" si="6"/>
        <v>17.690408107686849</v>
      </c>
    </row>
    <row r="29" spans="2:9" x14ac:dyDescent="0.25">
      <c r="B29" s="7" t="s">
        <v>5</v>
      </c>
      <c r="C29" s="1">
        <v>0.11924632045752018</v>
      </c>
      <c r="D29" s="1"/>
      <c r="E29" s="2">
        <v>14958</v>
      </c>
      <c r="F29" s="1">
        <f t="shared" si="4"/>
        <v>0.11522018779704363</v>
      </c>
      <c r="G29" s="1">
        <f t="shared" si="1"/>
        <v>0.11522018779704363</v>
      </c>
      <c r="H29" s="2">
        <f t="shared" si="5"/>
        <v>96.623683946784084</v>
      </c>
      <c r="I29" s="3">
        <f t="shared" si="6"/>
        <v>-3.3763160532159162</v>
      </c>
    </row>
    <row r="30" spans="2:9" x14ac:dyDescent="0.25">
      <c r="B30" s="7" t="s">
        <v>6</v>
      </c>
      <c r="C30" s="1">
        <v>6.1465654472769977E-2</v>
      </c>
      <c r="D30" s="1"/>
      <c r="E30" s="2">
        <v>5876</v>
      </c>
      <c r="F30" s="1">
        <f t="shared" si="4"/>
        <v>4.5262322736691292E-2</v>
      </c>
      <c r="G30" s="1">
        <f t="shared" si="1"/>
        <v>4.5262322736691292E-2</v>
      </c>
      <c r="H30" s="2">
        <f t="shared" si="5"/>
        <v>73.638397125899061</v>
      </c>
      <c r="I30" s="3">
        <f t="shared" si="6"/>
        <v>-26.361602874100939</v>
      </c>
    </row>
    <row r="31" spans="2:9" x14ac:dyDescent="0.25">
      <c r="B31" s="7" t="s">
        <v>7</v>
      </c>
      <c r="C31" s="1">
        <v>0.23156708070451737</v>
      </c>
      <c r="D31" s="1"/>
      <c r="E31" s="2">
        <v>32980</v>
      </c>
      <c r="F31" s="1">
        <f t="shared" si="4"/>
        <v>0.25404210412799161</v>
      </c>
      <c r="G31" s="1">
        <f t="shared" si="1"/>
        <v>0.25404210412799161</v>
      </c>
      <c r="H31" s="2">
        <f t="shared" si="5"/>
        <v>109.70562109048333</v>
      </c>
      <c r="I31" s="3">
        <f t="shared" si="6"/>
        <v>9.7056210904833335</v>
      </c>
    </row>
    <row r="32" spans="2:9" x14ac:dyDescent="0.25">
      <c r="B32" s="7" t="s">
        <v>8</v>
      </c>
      <c r="C32" s="1">
        <v>1.2342960463555219E-2</v>
      </c>
      <c r="D32" s="1"/>
      <c r="E32" s="2">
        <v>1433</v>
      </c>
      <c r="F32" s="1">
        <f t="shared" si="4"/>
        <v>1.103827577972747E-2</v>
      </c>
      <c r="G32" s="1">
        <f t="shared" si="1"/>
        <v>1.103827577972747E-2</v>
      </c>
      <c r="H32" s="2">
        <f>(F32/C32)*100</f>
        <v>89.429726460843312</v>
      </c>
      <c r="I32" s="3">
        <f t="shared" si="6"/>
        <v>-10.570273539156688</v>
      </c>
    </row>
    <row r="33" spans="2:9" x14ac:dyDescent="0.25">
      <c r="B33" s="16" t="s">
        <v>78</v>
      </c>
      <c r="C33" s="17">
        <v>26670911</v>
      </c>
      <c r="D33" s="17"/>
      <c r="E33" s="17">
        <f>SUM(E25:E32)</f>
        <v>129821</v>
      </c>
      <c r="G33" s="1">
        <f t="shared" si="1"/>
        <v>0</v>
      </c>
      <c r="I33" s="3"/>
    </row>
    <row r="34" spans="2:9" x14ac:dyDescent="0.25">
      <c r="B34" s="6"/>
      <c r="C34" s="2"/>
      <c r="D34" s="2"/>
      <c r="G34" s="1"/>
      <c r="I34" s="3"/>
    </row>
    <row r="35" spans="2:9" ht="18.75" x14ac:dyDescent="0.3">
      <c r="B35" s="8" t="s">
        <v>9</v>
      </c>
      <c r="G35" s="1">
        <f t="shared" si="1"/>
        <v>0</v>
      </c>
      <c r="I35" s="3"/>
    </row>
    <row r="36" spans="2:9" ht="14.45" customHeight="1" x14ac:dyDescent="0.3">
      <c r="B36" s="8"/>
      <c r="G36" s="1"/>
      <c r="I36" s="3"/>
    </row>
    <row r="37" spans="2:9" x14ac:dyDescent="0.25">
      <c r="B37" s="7" t="s">
        <v>10</v>
      </c>
      <c r="C37" s="1">
        <v>0.19897505563270787</v>
      </c>
      <c r="D37" s="1"/>
      <c r="E37" s="2">
        <v>31260</v>
      </c>
      <c r="F37" s="1">
        <f>E37/$E$43</f>
        <v>0.2407930920267137</v>
      </c>
      <c r="G37" s="1">
        <f t="shared" si="1"/>
        <v>0.2407930920267137</v>
      </c>
      <c r="H37" s="2">
        <f>(F37/C37)*100</f>
        <v>121.01672305658182</v>
      </c>
      <c r="I37" s="3">
        <f t="shared" si="6"/>
        <v>21.016723056581824</v>
      </c>
    </row>
    <row r="38" spans="2:9" x14ac:dyDescent="0.25">
      <c r="B38" s="7" t="s">
        <v>11</v>
      </c>
      <c r="C38" s="1">
        <v>0.13812812768187782</v>
      </c>
      <c r="D38" s="1"/>
      <c r="E38" s="2">
        <v>14367</v>
      </c>
      <c r="F38" s="1">
        <f t="shared" ref="F38:F42" si="7">E38/$E$43</f>
        <v>0.11066776561573242</v>
      </c>
      <c r="G38" s="1">
        <f t="shared" si="1"/>
        <v>0.11066776561573242</v>
      </c>
      <c r="H38" s="2">
        <f t="shared" ref="H38:H42" si="8">(F38/C38)*100</f>
        <v>80.119645052027906</v>
      </c>
      <c r="I38" s="3">
        <f t="shared" si="6"/>
        <v>-19.880354947972094</v>
      </c>
    </row>
    <row r="39" spans="2:9" x14ac:dyDescent="0.25">
      <c r="B39" s="7" t="s">
        <v>12</v>
      </c>
      <c r="C39" s="1">
        <v>0.16026835378814019</v>
      </c>
      <c r="D39" s="1"/>
      <c r="E39" s="2">
        <v>23138</v>
      </c>
      <c r="F39" s="1">
        <f t="shared" si="7"/>
        <v>0.17823002441823743</v>
      </c>
      <c r="G39" s="1">
        <f t="shared" si="1"/>
        <v>0.17823002441823743</v>
      </c>
      <c r="H39" s="2">
        <f t="shared" si="8"/>
        <v>111.20724722351669</v>
      </c>
      <c r="I39" s="3">
        <f t="shared" si="6"/>
        <v>11.207247223516688</v>
      </c>
    </row>
    <row r="40" spans="2:9" x14ac:dyDescent="0.25">
      <c r="B40" s="7" t="s">
        <v>13</v>
      </c>
      <c r="C40" s="1">
        <v>0.20330212942482542</v>
      </c>
      <c r="D40" s="1"/>
      <c r="E40" s="2">
        <v>19329</v>
      </c>
      <c r="F40" s="1">
        <f t="shared" si="7"/>
        <v>0.14888962494511673</v>
      </c>
      <c r="G40" s="1">
        <f t="shared" si="1"/>
        <v>0.14888962494511673</v>
      </c>
      <c r="H40" s="2">
        <f t="shared" si="8"/>
        <v>73.235644587860222</v>
      </c>
      <c r="I40" s="3">
        <f t="shared" si="6"/>
        <v>-26.764355412139778</v>
      </c>
    </row>
    <row r="41" spans="2:9" x14ac:dyDescent="0.25">
      <c r="B41" s="7" t="s">
        <v>14</v>
      </c>
      <c r="C41" s="1">
        <v>0.11173574086014534</v>
      </c>
      <c r="D41" s="1"/>
      <c r="E41" s="2">
        <v>18093</v>
      </c>
      <c r="F41" s="1">
        <f t="shared" si="7"/>
        <v>0.13936882322582633</v>
      </c>
      <c r="G41" s="1">
        <f t="shared" si="1"/>
        <v>0.13936882322582633</v>
      </c>
      <c r="H41" s="2">
        <f t="shared" si="8"/>
        <v>124.73074609159131</v>
      </c>
      <c r="I41" s="3">
        <f t="shared" si="6"/>
        <v>24.730746091591314</v>
      </c>
    </row>
    <row r="42" spans="2:9" x14ac:dyDescent="0.25">
      <c r="B42" s="7" t="s">
        <v>15</v>
      </c>
      <c r="C42" s="1">
        <v>0.18759059261230335</v>
      </c>
      <c r="D42" s="1"/>
      <c r="E42" s="2">
        <v>23634</v>
      </c>
      <c r="F42" s="1">
        <f t="shared" si="7"/>
        <v>0.18205066976837336</v>
      </c>
      <c r="G42" s="1">
        <f t="shared" si="1"/>
        <v>0.18205066976837336</v>
      </c>
      <c r="H42" s="2">
        <f t="shared" si="8"/>
        <v>97.046801352464712</v>
      </c>
      <c r="I42" s="3">
        <f t="shared" si="6"/>
        <v>-2.953198647535288</v>
      </c>
    </row>
    <row r="43" spans="2:9" x14ac:dyDescent="0.25">
      <c r="B43" s="16" t="s">
        <v>78</v>
      </c>
      <c r="C43" s="17">
        <v>26670911</v>
      </c>
      <c r="D43" s="17"/>
      <c r="E43" s="17">
        <f>SUM(E37:E42)</f>
        <v>129821</v>
      </c>
      <c r="G43" s="1">
        <f t="shared" si="1"/>
        <v>0</v>
      </c>
      <c r="I43" s="3"/>
    </row>
    <row r="44" spans="2:9" x14ac:dyDescent="0.25">
      <c r="B44" s="6"/>
      <c r="C44" s="2"/>
      <c r="D44" s="2"/>
      <c r="G44" s="1"/>
      <c r="I44" s="3"/>
    </row>
    <row r="45" spans="2:9" ht="18.75" x14ac:dyDescent="0.3">
      <c r="B45" s="8" t="s">
        <v>16</v>
      </c>
    </row>
    <row r="46" spans="2:9" ht="14.45" customHeight="1" x14ac:dyDescent="0.3">
      <c r="B46" s="8"/>
    </row>
    <row r="47" spans="2:9" x14ac:dyDescent="0.25">
      <c r="B47" s="7" t="s">
        <v>17</v>
      </c>
      <c r="C47" s="1">
        <v>0.2079279556667562</v>
      </c>
      <c r="D47" s="1"/>
      <c r="E47" s="2">
        <v>19080</v>
      </c>
      <c r="F47" s="1">
        <f>E47/$E$53</f>
        <v>0.14697159935603638</v>
      </c>
      <c r="G47" s="1">
        <f t="shared" ref="G47:G52" si="9">F47</f>
        <v>0.14697159935603638</v>
      </c>
      <c r="H47" s="2">
        <f>(F47/C47)*100</f>
        <v>70.683905338628975</v>
      </c>
      <c r="I47" s="3">
        <f t="shared" ref="I47:I52" si="10">H47-100</f>
        <v>-29.316094661371025</v>
      </c>
    </row>
    <row r="48" spans="2:9" x14ac:dyDescent="0.25">
      <c r="B48" s="7" t="s">
        <v>18</v>
      </c>
      <c r="C48" s="1">
        <v>0.15635618895807496</v>
      </c>
      <c r="D48" s="1"/>
      <c r="E48" s="2">
        <v>22158</v>
      </c>
      <c r="F48" s="1">
        <f t="shared" ref="F48:F52" si="11">E48/$E$53</f>
        <v>0.17068116868611397</v>
      </c>
      <c r="G48" s="1">
        <f t="shared" si="9"/>
        <v>0.17068116868611397</v>
      </c>
      <c r="H48" s="2">
        <f t="shared" ref="H48:H52" si="12">(F48/C48)*100</f>
        <v>109.16176060794118</v>
      </c>
      <c r="I48" s="3">
        <f t="shared" si="10"/>
        <v>9.1617606079411757</v>
      </c>
    </row>
    <row r="49" spans="2:9" x14ac:dyDescent="0.25">
      <c r="B49" s="7" t="s">
        <v>19</v>
      </c>
      <c r="C49" s="1">
        <v>0.21026615851254574</v>
      </c>
      <c r="D49" s="1"/>
      <c r="E49" s="2">
        <v>30969</v>
      </c>
      <c r="F49" s="1">
        <f t="shared" si="11"/>
        <v>0.23855154404911377</v>
      </c>
      <c r="G49" s="1">
        <f t="shared" si="9"/>
        <v>0.23855154404911377</v>
      </c>
      <c r="H49" s="2">
        <f t="shared" si="12"/>
        <v>113.45218162383482</v>
      </c>
      <c r="I49" s="3">
        <f t="shared" si="10"/>
        <v>13.452181623834818</v>
      </c>
    </row>
    <row r="50" spans="2:9" x14ac:dyDescent="0.25">
      <c r="B50" s="7" t="s">
        <v>20</v>
      </c>
      <c r="C50" s="1">
        <v>0.12207288307474762</v>
      </c>
      <c r="D50" s="1"/>
      <c r="E50" s="2">
        <v>16694</v>
      </c>
      <c r="F50" s="1">
        <f t="shared" si="11"/>
        <v>0.12859244652251947</v>
      </c>
      <c r="G50" s="1">
        <f t="shared" si="9"/>
        <v>0.12859244652251947</v>
      </c>
      <c r="H50" s="2">
        <f t="shared" si="12"/>
        <v>105.34071391086897</v>
      </c>
      <c r="I50" s="3">
        <f t="shared" si="10"/>
        <v>5.3407139108689705</v>
      </c>
    </row>
    <row r="51" spans="2:9" x14ac:dyDescent="0.25">
      <c r="B51" s="7" t="s">
        <v>21</v>
      </c>
      <c r="C51" s="1">
        <v>0.17291280376587062</v>
      </c>
      <c r="D51" s="1"/>
      <c r="E51" s="2">
        <v>22513</v>
      </c>
      <c r="F51" s="1">
        <f t="shared" si="11"/>
        <v>0.17341570316050561</v>
      </c>
      <c r="G51" s="1">
        <f t="shared" si="9"/>
        <v>0.17341570316050561</v>
      </c>
      <c r="H51" s="2">
        <f t="shared" si="12"/>
        <v>100.29083988211534</v>
      </c>
      <c r="I51" s="3">
        <f t="shared" si="10"/>
        <v>0.29083988211533551</v>
      </c>
    </row>
    <row r="52" spans="2:9" x14ac:dyDescent="0.25">
      <c r="B52" s="7" t="s">
        <v>22</v>
      </c>
      <c r="C52" s="1">
        <v>0.13046401002200486</v>
      </c>
      <c r="D52" s="1"/>
      <c r="E52" s="2">
        <v>18407</v>
      </c>
      <c r="F52" s="1">
        <f t="shared" si="11"/>
        <v>0.14178753822571077</v>
      </c>
      <c r="G52" s="1">
        <f t="shared" si="9"/>
        <v>0.14178753822571077</v>
      </c>
      <c r="H52" s="2">
        <f t="shared" si="12"/>
        <v>108.67942676435902</v>
      </c>
      <c r="I52" s="3">
        <f t="shared" si="10"/>
        <v>8.6794267643590217</v>
      </c>
    </row>
    <row r="53" spans="2:9" x14ac:dyDescent="0.25">
      <c r="B53" s="16" t="s">
        <v>78</v>
      </c>
      <c r="C53" s="17">
        <v>26670911</v>
      </c>
      <c r="D53" s="17"/>
      <c r="E53" s="17">
        <f>SUM(E47:E52)</f>
        <v>129821</v>
      </c>
      <c r="G53" s="1"/>
      <c r="I53" s="3"/>
    </row>
    <row r="54" spans="2:9" x14ac:dyDescent="0.25">
      <c r="B54" s="6"/>
      <c r="C54" s="2"/>
      <c r="D54" s="2"/>
      <c r="G54" s="1"/>
      <c r="I54" s="3"/>
    </row>
    <row r="55" spans="2:9" ht="18.75" x14ac:dyDescent="0.3">
      <c r="B55" s="8" t="s">
        <v>23</v>
      </c>
      <c r="G55" s="1">
        <f t="shared" si="1"/>
        <v>0</v>
      </c>
      <c r="I55" s="3"/>
    </row>
    <row r="56" spans="2:9" ht="14.45" customHeight="1" x14ac:dyDescent="0.3">
      <c r="B56" s="8"/>
      <c r="G56" s="1"/>
      <c r="I56" s="3"/>
    </row>
    <row r="57" spans="2:9" x14ac:dyDescent="0.25">
      <c r="B57" s="7" t="s">
        <v>24</v>
      </c>
      <c r="C57" s="1">
        <v>0.23881456467684961</v>
      </c>
      <c r="D57" s="1"/>
      <c r="E57" s="2">
        <v>28279</v>
      </c>
      <c r="F57" s="1">
        <f>E57/$E$63</f>
        <v>0.21783070535583612</v>
      </c>
      <c r="G57" s="1">
        <f t="shared" si="1"/>
        <v>0.21783070535583612</v>
      </c>
      <c r="H57" s="2">
        <f>(F57/C57)*100</f>
        <v>91.213325138101325</v>
      </c>
      <c r="I57" s="3">
        <f t="shared" ref="I57:I62" si="13">H57-100</f>
        <v>-8.7866748618986747</v>
      </c>
    </row>
    <row r="58" spans="2:9" x14ac:dyDescent="0.25">
      <c r="B58" s="7" t="s">
        <v>25</v>
      </c>
      <c r="C58" s="1">
        <v>0.19850986717326605</v>
      </c>
      <c r="D58" s="1"/>
      <c r="E58" s="2">
        <v>27006</v>
      </c>
      <c r="F58" s="1">
        <f t="shared" ref="F58:F62" si="14">E58/$E$63</f>
        <v>0.20802489581808797</v>
      </c>
      <c r="G58" s="1">
        <f t="shared" si="1"/>
        <v>0.20802489581808797</v>
      </c>
      <c r="H58" s="2">
        <f t="shared" ref="H58:H61" si="15">(F58/C58)*100</f>
        <v>104.79322704725649</v>
      </c>
      <c r="I58" s="3">
        <f t="shared" si="13"/>
        <v>4.7932270472564937</v>
      </c>
    </row>
    <row r="59" spans="2:9" x14ac:dyDescent="0.25">
      <c r="B59" s="7" t="s">
        <v>26</v>
      </c>
      <c r="C59" s="1">
        <v>0.16881084414401892</v>
      </c>
      <c r="D59" s="1"/>
      <c r="E59" s="2">
        <v>24051</v>
      </c>
      <c r="F59" s="1">
        <f t="shared" si="14"/>
        <v>0.18526278491153203</v>
      </c>
      <c r="G59" s="1">
        <f t="shared" si="1"/>
        <v>0.18526278491153203</v>
      </c>
      <c r="H59" s="2">
        <f t="shared" si="15"/>
        <v>109.74578431316731</v>
      </c>
      <c r="I59" s="3">
        <f t="shared" si="13"/>
        <v>9.7457843131673059</v>
      </c>
    </row>
    <row r="60" spans="2:9" x14ac:dyDescent="0.25">
      <c r="B60" s="7" t="s">
        <v>27</v>
      </c>
      <c r="C60" s="1">
        <v>0.19592221653021152</v>
      </c>
      <c r="D60" s="1"/>
      <c r="E60" s="2">
        <v>26990</v>
      </c>
      <c r="F60" s="1">
        <f t="shared" si="14"/>
        <v>0.20790164919389004</v>
      </c>
      <c r="G60" s="1">
        <f t="shared" si="1"/>
        <v>0.20790164919389004</v>
      </c>
      <c r="H60" s="2">
        <f t="shared" si="15"/>
        <v>106.11438196026701</v>
      </c>
      <c r="I60" s="3">
        <f t="shared" si="13"/>
        <v>6.1143819602670106</v>
      </c>
    </row>
    <row r="61" spans="2:9" x14ac:dyDescent="0.25">
      <c r="B61" s="7" t="s">
        <v>28</v>
      </c>
      <c r="C61" s="1">
        <v>0.14363967545015616</v>
      </c>
      <c r="D61" s="1"/>
      <c r="E61" s="2">
        <v>17421</v>
      </c>
      <c r="F61" s="1">
        <f t="shared" si="14"/>
        <v>0.1341924650095131</v>
      </c>
      <c r="G61" s="1">
        <f t="shared" si="1"/>
        <v>0.1341924650095131</v>
      </c>
      <c r="H61" s="2">
        <f t="shared" si="15"/>
        <v>93.422979820139389</v>
      </c>
      <c r="I61" s="3">
        <f t="shared" si="13"/>
        <v>-6.5770201798606109</v>
      </c>
    </row>
    <row r="62" spans="2:9" x14ac:dyDescent="0.25">
      <c r="B62" s="7" t="s">
        <v>29</v>
      </c>
      <c r="C62" s="1">
        <v>5.4302832025497745E-2</v>
      </c>
      <c r="D62" s="1"/>
      <c r="E62" s="2">
        <v>6074</v>
      </c>
      <c r="F62" s="1">
        <f t="shared" si="14"/>
        <v>4.6787499711140726E-2</v>
      </c>
      <c r="G62" s="1">
        <f t="shared" si="1"/>
        <v>4.6787499711140726E-2</v>
      </c>
      <c r="H62" s="2">
        <f>(F62/C62)*100</f>
        <v>86.160330807740905</v>
      </c>
      <c r="I62" s="3">
        <f t="shared" si="13"/>
        <v>-13.839669192259095</v>
      </c>
    </row>
    <row r="63" spans="2:9" x14ac:dyDescent="0.25">
      <c r="B63" s="16" t="s">
        <v>78</v>
      </c>
      <c r="C63" s="17">
        <v>26670911</v>
      </c>
      <c r="D63" s="17"/>
      <c r="E63" s="17">
        <f>SUM(E57:E62)</f>
        <v>129821</v>
      </c>
      <c r="G63" s="1"/>
      <c r="H63" s="2"/>
      <c r="I63" s="3"/>
    </row>
    <row r="64" spans="2:9" x14ac:dyDescent="0.25">
      <c r="B64" s="6"/>
      <c r="G64" s="1"/>
      <c r="H64" s="2"/>
      <c r="I64" s="3"/>
    </row>
    <row r="65" spans="2:9" ht="18.75" x14ac:dyDescent="0.3">
      <c r="B65" s="8" t="s">
        <v>30</v>
      </c>
      <c r="G65" s="1"/>
      <c r="H65" s="2"/>
      <c r="I65" s="3"/>
    </row>
    <row r="66" spans="2:9" ht="14.45" customHeight="1" x14ac:dyDescent="0.3">
      <c r="B66" s="8"/>
      <c r="G66" s="1"/>
      <c r="H66" s="2"/>
      <c r="I66" s="3"/>
    </row>
    <row r="67" spans="2:9" x14ac:dyDescent="0.25">
      <c r="B67" s="6" t="s">
        <v>86</v>
      </c>
      <c r="C67" s="1">
        <v>4.989724572962656E-2</v>
      </c>
      <c r="D67" s="1"/>
      <c r="E67" s="2">
        <v>4456</v>
      </c>
      <c r="F67" s="1">
        <f>E67/$E$76</f>
        <v>3.4324184839124638E-2</v>
      </c>
      <c r="G67" s="1">
        <f t="shared" ref="G67:G75" si="16">F67</f>
        <v>3.4324184839124638E-2</v>
      </c>
      <c r="H67" s="2">
        <f>(F67/C67)*100</f>
        <v>68.789738465954258</v>
      </c>
      <c r="I67" s="3">
        <f t="shared" ref="I67:I75" si="17">H67-100</f>
        <v>-31.210261534045742</v>
      </c>
    </row>
    <row r="68" spans="2:9" x14ac:dyDescent="0.25">
      <c r="B68" s="6" t="s">
        <v>87</v>
      </c>
      <c r="C68" s="1">
        <v>4.3441148298233985E-2</v>
      </c>
      <c r="D68" s="1"/>
      <c r="E68" s="2">
        <v>5113</v>
      </c>
      <c r="F68" s="1">
        <f t="shared" ref="F68:F75" si="18">E68/$E$76</f>
        <v>3.938499934525231E-2</v>
      </c>
      <c r="G68" s="1">
        <f t="shared" si="16"/>
        <v>3.938499934525231E-2</v>
      </c>
      <c r="H68" s="2">
        <f t="shared" ref="H68:H75" si="19">(F68/C68)*100</f>
        <v>90.662887350179531</v>
      </c>
      <c r="I68" s="3">
        <f t="shared" si="17"/>
        <v>-9.3371126498204688</v>
      </c>
    </row>
    <row r="69" spans="2:9" x14ac:dyDescent="0.25">
      <c r="B69" s="6" t="s">
        <v>88</v>
      </c>
      <c r="C69" s="1">
        <v>0.10889313079706951</v>
      </c>
      <c r="D69" s="1"/>
      <c r="E69" s="2">
        <v>12797</v>
      </c>
      <c r="F69" s="1">
        <f t="shared" si="18"/>
        <v>9.8574190616310148E-2</v>
      </c>
      <c r="G69" s="1">
        <f t="shared" si="16"/>
        <v>9.8574190616310148E-2</v>
      </c>
      <c r="H69" s="2">
        <f t="shared" si="19"/>
        <v>90.523791440995964</v>
      </c>
      <c r="I69" s="3">
        <f t="shared" si="17"/>
        <v>-9.4762085590040357</v>
      </c>
    </row>
    <row r="70" spans="2:9" x14ac:dyDescent="0.25">
      <c r="B70" s="6" t="s">
        <v>89</v>
      </c>
      <c r="C70" s="1">
        <v>0.15607918304702828</v>
      </c>
      <c r="D70" s="1"/>
      <c r="E70" s="2">
        <v>23927</v>
      </c>
      <c r="F70" s="1">
        <f t="shared" si="18"/>
        <v>0.18430762357399805</v>
      </c>
      <c r="G70" s="1">
        <f t="shared" si="16"/>
        <v>0.18430762357399805</v>
      </c>
      <c r="H70" s="2">
        <f t="shared" si="19"/>
        <v>118.08597403951318</v>
      </c>
      <c r="I70" s="3">
        <f t="shared" si="17"/>
        <v>18.085974039513175</v>
      </c>
    </row>
    <row r="71" spans="2:9" x14ac:dyDescent="0.25">
      <c r="B71" s="6" t="s">
        <v>90</v>
      </c>
      <c r="C71" s="1">
        <v>0.11213362753150802</v>
      </c>
      <c r="D71" s="1"/>
      <c r="E71" s="2">
        <v>11533</v>
      </c>
      <c r="F71" s="1">
        <f t="shared" si="18"/>
        <v>8.8837707304673358E-2</v>
      </c>
      <c r="G71" s="1">
        <f t="shared" si="16"/>
        <v>8.8837707304673358E-2</v>
      </c>
      <c r="H71" s="2">
        <f t="shared" si="19"/>
        <v>79.224858109322454</v>
      </c>
      <c r="I71" s="3">
        <f t="shared" si="17"/>
        <v>-20.775141890677546</v>
      </c>
    </row>
    <row r="72" spans="2:9" x14ac:dyDescent="0.25">
      <c r="B72" s="6" t="s">
        <v>91</v>
      </c>
      <c r="C72" s="1">
        <v>9.8911694467429326E-2</v>
      </c>
      <c r="D72" s="1"/>
      <c r="E72" s="2">
        <v>8670</v>
      </c>
      <c r="F72" s="1">
        <f t="shared" si="18"/>
        <v>6.6784264487255524E-2</v>
      </c>
      <c r="G72" s="1">
        <f t="shared" si="16"/>
        <v>6.6784264487255524E-2</v>
      </c>
      <c r="H72" s="2">
        <f t="shared" si="19"/>
        <v>67.519078352506583</v>
      </c>
      <c r="I72" s="3">
        <f t="shared" si="17"/>
        <v>-32.480921647493417</v>
      </c>
    </row>
    <row r="73" spans="2:9" x14ac:dyDescent="0.25">
      <c r="B73" s="6" t="s">
        <v>92</v>
      </c>
      <c r="C73" s="1">
        <v>0.16404992690350922</v>
      </c>
      <c r="D73" s="1"/>
      <c r="E73" s="2">
        <v>26909</v>
      </c>
      <c r="F73" s="1">
        <f t="shared" si="18"/>
        <v>0.20727771315888802</v>
      </c>
      <c r="G73" s="1">
        <f t="shared" si="16"/>
        <v>0.20727771315888802</v>
      </c>
      <c r="H73" s="2">
        <f t="shared" si="19"/>
        <v>126.35038434415424</v>
      </c>
      <c r="I73" s="3">
        <f t="shared" si="17"/>
        <v>26.350384344154236</v>
      </c>
    </row>
    <row r="74" spans="2:9" x14ac:dyDescent="0.25">
      <c r="B74" s="6" t="s">
        <v>93</v>
      </c>
      <c r="C74" s="1">
        <v>0.16281937276158284</v>
      </c>
      <c r="D74" s="1"/>
      <c r="E74" s="2">
        <v>23077</v>
      </c>
      <c r="F74" s="1">
        <f t="shared" si="18"/>
        <v>0.1777601466634828</v>
      </c>
      <c r="G74" s="1">
        <f t="shared" si="16"/>
        <v>0.1777601466634828</v>
      </c>
      <c r="H74" s="2">
        <f t="shared" si="19"/>
        <v>109.17628759310958</v>
      </c>
      <c r="I74" s="3">
        <f t="shared" si="17"/>
        <v>9.1762875931095778</v>
      </c>
    </row>
    <row r="75" spans="2:9" x14ac:dyDescent="0.25">
      <c r="B75" s="6" t="s">
        <v>94</v>
      </c>
      <c r="C75" s="1">
        <v>0.10377467046401227</v>
      </c>
      <c r="D75" s="1"/>
      <c r="E75" s="2">
        <v>13339</v>
      </c>
      <c r="F75" s="1">
        <f t="shared" si="18"/>
        <v>0.10274917001101516</v>
      </c>
      <c r="G75" s="1">
        <f t="shared" si="16"/>
        <v>0.10274917001101516</v>
      </c>
      <c r="H75" s="2">
        <f t="shared" si="19"/>
        <v>99.011800809955119</v>
      </c>
      <c r="I75" s="3">
        <f t="shared" si="17"/>
        <v>-0.98819919004488099</v>
      </c>
    </row>
    <row r="76" spans="2:9" x14ac:dyDescent="0.25">
      <c r="B76" s="16" t="s">
        <v>78</v>
      </c>
      <c r="C76" s="17">
        <v>26670911</v>
      </c>
      <c r="D76" s="17"/>
      <c r="E76" s="17">
        <f>SUM(E67:E75)</f>
        <v>129821</v>
      </c>
    </row>
  </sheetData>
  <mergeCells count="3">
    <mergeCell ref="F10:G10"/>
    <mergeCell ref="E8:I8"/>
    <mergeCell ref="H10:I10"/>
  </mergeCells>
  <conditionalFormatting sqref="G14:G44 G47:G75">
    <cfRule type="dataBar" priority="9">
      <dataBar showValue="0">
        <cfvo type="min"/>
        <cfvo type="max"/>
        <color theme="4"/>
      </dataBar>
      <extLst>
        <ext xmlns:x14="http://schemas.microsoft.com/office/spreadsheetml/2009/9/main" uri="{B025F937-C7B1-47D3-B67F-A62EFF666E3E}">
          <x14:id>{24C6D399-1FBB-476C-8A33-2C93854917EE}</x14:id>
        </ext>
      </extLst>
    </cfRule>
  </conditionalFormatting>
  <conditionalFormatting sqref="I14:I44 I47:I75">
    <cfRule type="dataBar" priority="12">
      <dataBar showValue="0">
        <cfvo type="min"/>
        <cfvo type="max"/>
        <color rgb="FF63C384"/>
      </dataBar>
      <extLst>
        <ext xmlns:x14="http://schemas.microsoft.com/office/spreadsheetml/2009/9/main" uri="{B025F937-C7B1-47D3-B67F-A62EFF666E3E}">
          <x14:id>{3D379733-E1DE-4005-8D99-A910FDBCB662}</x14:id>
        </ext>
      </extLst>
    </cfRule>
  </conditionalFormatting>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dataBar" id="{24C6D399-1FBB-476C-8A33-2C93854917EE}">
            <x14:dataBar minLength="0" maxLength="100" gradient="0">
              <x14:cfvo type="autoMin"/>
              <x14:cfvo type="autoMax"/>
              <x14:negativeFillColor rgb="FFFF0000"/>
              <x14:axisColor rgb="FF000000"/>
            </x14:dataBar>
          </x14:cfRule>
          <xm:sqref>G14:G44 G47:G75</xm:sqref>
        </x14:conditionalFormatting>
        <x14:conditionalFormatting xmlns:xm="http://schemas.microsoft.com/office/excel/2006/main">
          <x14:cfRule type="dataBar" id="{3D379733-E1DE-4005-8D99-A910FDBCB662}">
            <x14:dataBar minLength="0" maxLength="100" gradient="0">
              <x14:cfvo type="autoMin"/>
              <x14:cfvo type="autoMax"/>
              <x14:negativeFillColor rgb="FFE43332"/>
              <x14:axisColor rgb="FF000000"/>
            </x14:dataBar>
          </x14:cfRule>
          <xm:sqref>I14:I44 I47:I75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E6EC-CCD4-4518-B50B-FFD956FCB16C}">
  <sheetPr>
    <pageSetUpPr fitToPage="1"/>
  </sheetPr>
  <dimension ref="A6:H63"/>
  <sheetViews>
    <sheetView showGridLines="0" tabSelected="1" zoomScale="90" zoomScaleNormal="90" workbookViewId="0">
      <selection activeCell="O17" sqref="O17"/>
    </sheetView>
  </sheetViews>
  <sheetFormatPr defaultRowHeight="15" x14ac:dyDescent="0.25"/>
  <cols>
    <col min="1" max="1" width="69.140625" customWidth="1"/>
    <col min="2" max="2" width="15.85546875" bestFit="1" customWidth="1"/>
    <col min="3" max="3" width="1.5703125" customWidth="1"/>
    <col min="4" max="4" width="12.28515625" customWidth="1"/>
    <col min="5" max="5" width="5.140625" bestFit="1" customWidth="1"/>
    <col min="6" max="6" width="24.5703125" customWidth="1"/>
    <col min="7" max="7" width="13.5703125" customWidth="1"/>
    <col min="8" max="8" width="40.5703125" customWidth="1"/>
  </cols>
  <sheetData>
    <row r="6" spans="1:8" ht="34.35" customHeight="1" x14ac:dyDescent="0.25"/>
    <row r="8" spans="1:8" s="24" customFormat="1" ht="24" customHeight="1" x14ac:dyDescent="0.25">
      <c r="A8" s="22"/>
      <c r="B8" s="23" t="s">
        <v>97</v>
      </c>
      <c r="D8" s="50" t="s">
        <v>101</v>
      </c>
      <c r="E8" s="50"/>
      <c r="F8" s="50"/>
      <c r="G8" s="50"/>
      <c r="H8" s="50"/>
    </row>
    <row r="9" spans="1:8" ht="10.15" customHeight="1" x14ac:dyDescent="0.4">
      <c r="A9" s="9"/>
      <c r="D9" s="2"/>
      <c r="E9" s="10"/>
      <c r="F9" s="2"/>
      <c r="G9" s="10"/>
      <c r="H9" s="10"/>
    </row>
    <row r="10" spans="1:8" x14ac:dyDescent="0.25">
      <c r="B10" s="21" t="s">
        <v>96</v>
      </c>
      <c r="C10" s="14"/>
      <c r="D10" s="21" t="s">
        <v>98</v>
      </c>
      <c r="E10" s="48" t="s">
        <v>99</v>
      </c>
      <c r="F10" s="49"/>
      <c r="G10" s="48" t="s">
        <v>100</v>
      </c>
      <c r="H10" s="49"/>
    </row>
    <row r="11" spans="1:8" ht="14.45" customHeight="1" x14ac:dyDescent="0.25">
      <c r="A11" s="6"/>
      <c r="E11" s="11"/>
      <c r="F11" s="11"/>
      <c r="G11" s="12"/>
      <c r="H11" s="12"/>
    </row>
    <row r="12" spans="1:8" ht="18.75" x14ac:dyDescent="0.3">
      <c r="A12" s="13" t="s">
        <v>77</v>
      </c>
    </row>
    <row r="13" spans="1:8" ht="14.45" customHeight="1" x14ac:dyDescent="0.3">
      <c r="A13" s="13"/>
    </row>
    <row r="14" spans="1:8" x14ac:dyDescent="0.25">
      <c r="A14" s="5" t="s">
        <v>76</v>
      </c>
      <c r="B14" s="1">
        <v>1.2342960463555219E-2</v>
      </c>
      <c r="C14" s="1"/>
      <c r="D14" s="2">
        <v>1433</v>
      </c>
      <c r="E14" s="1">
        <f t="shared" ref="E14:E27" si="0">D14/$D$28</f>
        <v>1.103827577972747E-2</v>
      </c>
      <c r="F14" s="1">
        <f t="shared" ref="F14:F22" si="1">E14</f>
        <v>1.103827577972747E-2</v>
      </c>
      <c r="G14" s="2">
        <f t="shared" ref="G14:G22" si="2">(E14/B14)*100</f>
        <v>89.429726460843312</v>
      </c>
      <c r="H14" s="3">
        <f t="shared" ref="H14:H22" si="3">G14-100</f>
        <v>-10.570273539156688</v>
      </c>
    </row>
    <row r="15" spans="1:8" x14ac:dyDescent="0.25">
      <c r="A15" s="6" t="s">
        <v>70</v>
      </c>
      <c r="B15" s="1">
        <v>3.9012353196334386E-2</v>
      </c>
      <c r="C15" s="1"/>
      <c r="D15" s="2">
        <v>4344</v>
      </c>
      <c r="E15" s="1">
        <f t="shared" si="0"/>
        <v>3.3461458469739101E-2</v>
      </c>
      <c r="F15" s="1">
        <f t="shared" si="1"/>
        <v>3.3461458469739101E-2</v>
      </c>
      <c r="G15" s="2">
        <f t="shared" si="2"/>
        <v>85.771443474174106</v>
      </c>
      <c r="H15" s="3">
        <f t="shared" si="3"/>
        <v>-14.228556525825894</v>
      </c>
    </row>
    <row r="16" spans="1:8" x14ac:dyDescent="0.25">
      <c r="A16" s="5" t="s">
        <v>69</v>
      </c>
      <c r="B16" s="1">
        <v>9.4380728127359433E-3</v>
      </c>
      <c r="C16" s="1"/>
      <c r="D16" s="2">
        <v>949</v>
      </c>
      <c r="E16" s="1">
        <f t="shared" si="0"/>
        <v>7.3100653977399652E-3</v>
      </c>
      <c r="F16" s="1">
        <f t="shared" si="1"/>
        <v>7.3100653977399652E-3</v>
      </c>
      <c r="G16" s="2">
        <f t="shared" si="2"/>
        <v>77.452945561890587</v>
      </c>
      <c r="H16" s="3">
        <f t="shared" si="3"/>
        <v>-22.547054438109413</v>
      </c>
    </row>
    <row r="17" spans="1:8" x14ac:dyDescent="0.25">
      <c r="A17" s="5" t="s">
        <v>68</v>
      </c>
      <c r="B17" s="1">
        <v>0.11532796911211619</v>
      </c>
      <c r="C17" s="1"/>
      <c r="D17" s="2">
        <v>14005</v>
      </c>
      <c r="E17" s="1">
        <f t="shared" si="0"/>
        <v>0.10787931074325417</v>
      </c>
      <c r="F17" s="1">
        <f t="shared" si="1"/>
        <v>0.10787931074325417</v>
      </c>
      <c r="G17" s="2">
        <f t="shared" si="2"/>
        <v>93.541325294976104</v>
      </c>
      <c r="H17" s="3">
        <f t="shared" si="3"/>
        <v>-6.4586747050238955</v>
      </c>
    </row>
    <row r="18" spans="1:8" x14ac:dyDescent="0.25">
      <c r="A18" s="5" t="s">
        <v>67</v>
      </c>
      <c r="B18" s="1">
        <v>6.769206346194924E-2</v>
      </c>
      <c r="C18" s="1"/>
      <c r="D18" s="2">
        <v>6459</v>
      </c>
      <c r="E18" s="1">
        <f t="shared" si="0"/>
        <v>4.9753121605903512E-2</v>
      </c>
      <c r="F18" s="1">
        <f t="shared" si="1"/>
        <v>4.9753121605903512E-2</v>
      </c>
      <c r="G18" s="2">
        <f t="shared" si="2"/>
        <v>73.499194826392781</v>
      </c>
      <c r="H18" s="3">
        <f t="shared" si="3"/>
        <v>-26.500805173607219</v>
      </c>
    </row>
    <row r="19" spans="1:8" x14ac:dyDescent="0.25">
      <c r="A19" s="5" t="s">
        <v>66</v>
      </c>
      <c r="B19" s="1">
        <v>5.3507696081322456E-2</v>
      </c>
      <c r="C19" s="1"/>
      <c r="D19" s="2">
        <v>5626</v>
      </c>
      <c r="E19" s="1">
        <f t="shared" si="0"/>
        <v>4.333659423359857E-2</v>
      </c>
      <c r="F19" s="1">
        <f t="shared" si="1"/>
        <v>4.333659423359857E-2</v>
      </c>
      <c r="G19" s="2">
        <f t="shared" si="2"/>
        <v>80.991329112235434</v>
      </c>
      <c r="H19" s="3">
        <f t="shared" si="3"/>
        <v>-19.008670887764566</v>
      </c>
    </row>
    <row r="20" spans="1:8" x14ac:dyDescent="0.25">
      <c r="A20" s="5" t="s">
        <v>65</v>
      </c>
      <c r="B20" s="1">
        <v>0.10800152270764204</v>
      </c>
      <c r="C20" s="1"/>
      <c r="D20" s="2">
        <v>14593</v>
      </c>
      <c r="E20" s="1">
        <f t="shared" si="0"/>
        <v>0.11240862418252826</v>
      </c>
      <c r="F20" s="1">
        <f t="shared" si="1"/>
        <v>0.11240862418252826</v>
      </c>
      <c r="G20" s="2">
        <f t="shared" si="2"/>
        <v>104.08059198092619</v>
      </c>
      <c r="H20" s="3">
        <f t="shared" si="3"/>
        <v>4.0805919809261866</v>
      </c>
    </row>
    <row r="21" spans="1:8" x14ac:dyDescent="0.25">
      <c r="A21" s="5" t="s">
        <v>64</v>
      </c>
      <c r="B21" s="1">
        <v>8.956345735621854E-2</v>
      </c>
      <c r="C21" s="1"/>
      <c r="D21" s="2">
        <v>15430</v>
      </c>
      <c r="E21" s="1">
        <f t="shared" si="0"/>
        <v>0.11885596321088268</v>
      </c>
      <c r="F21" s="1">
        <f t="shared" si="1"/>
        <v>0.11885596321088268</v>
      </c>
      <c r="G21" s="2">
        <f t="shared" si="2"/>
        <v>132.70586768235148</v>
      </c>
      <c r="H21" s="3">
        <f t="shared" si="3"/>
        <v>32.705867682351482</v>
      </c>
    </row>
    <row r="22" spans="1:8" x14ac:dyDescent="0.25">
      <c r="A22" s="5" t="s">
        <v>63</v>
      </c>
      <c r="B22" s="1">
        <v>0.12162400451938069</v>
      </c>
      <c r="C22" s="1"/>
      <c r="D22" s="2">
        <v>19135</v>
      </c>
      <c r="E22" s="1">
        <f t="shared" si="0"/>
        <v>0.14739525962671679</v>
      </c>
      <c r="F22" s="1">
        <f t="shared" si="1"/>
        <v>0.14739525962671679</v>
      </c>
      <c r="G22" s="2">
        <f t="shared" si="2"/>
        <v>121.1892834882192</v>
      </c>
      <c r="H22" s="3">
        <f t="shared" si="3"/>
        <v>21.189283488219203</v>
      </c>
    </row>
    <row r="23" spans="1:8" x14ac:dyDescent="0.25">
      <c r="A23" s="5" t="s">
        <v>75</v>
      </c>
      <c r="B23" s="1">
        <v>0.1352040805805246</v>
      </c>
      <c r="C23" s="1"/>
      <c r="D23" s="2">
        <v>16992</v>
      </c>
      <c r="E23" s="1">
        <f t="shared" si="0"/>
        <v>0.130887914898206</v>
      </c>
      <c r="F23" s="1">
        <f>E23</f>
        <v>0.130887914898206</v>
      </c>
      <c r="G23" s="2">
        <f>(E23/B23)*100</f>
        <v>96.807666112009102</v>
      </c>
      <c r="H23" s="3">
        <f>G23-100</f>
        <v>-3.1923338879908982</v>
      </c>
    </row>
    <row r="24" spans="1:8" x14ac:dyDescent="0.25">
      <c r="A24" s="5" t="s">
        <v>74</v>
      </c>
      <c r="B24" s="1">
        <v>5.3829769819261145E-2</v>
      </c>
      <c r="C24" s="1"/>
      <c r="D24" s="2">
        <v>4933</v>
      </c>
      <c r="E24" s="1">
        <f t="shared" si="0"/>
        <v>3.7998474823025548E-2</v>
      </c>
      <c r="F24" s="1">
        <f>E24</f>
        <v>3.7998474823025548E-2</v>
      </c>
      <c r="G24" s="2">
        <f>(E24/B24)*100</f>
        <v>70.590074879772374</v>
      </c>
      <c r="H24" s="3">
        <f>G24-100</f>
        <v>-29.409925120227626</v>
      </c>
    </row>
    <row r="25" spans="1:8" x14ac:dyDescent="0.25">
      <c r="A25" s="5" t="s">
        <v>73</v>
      </c>
      <c r="B25" s="1">
        <v>7.3658638806900892E-2</v>
      </c>
      <c r="C25" s="1"/>
      <c r="D25" s="2">
        <v>10682</v>
      </c>
      <c r="E25" s="1">
        <f t="shared" si="0"/>
        <v>8.2282527480145737E-2</v>
      </c>
      <c r="F25" s="1">
        <f>E25</f>
        <v>8.2282527480145737E-2</v>
      </c>
      <c r="G25" s="2">
        <f>(E25/B25)*100</f>
        <v>111.70791208326931</v>
      </c>
      <c r="H25" s="3">
        <f>G25-100</f>
        <v>11.707912083269306</v>
      </c>
    </row>
    <row r="26" spans="1:8" x14ac:dyDescent="0.25">
      <c r="A26" s="5" t="s">
        <v>72</v>
      </c>
      <c r="B26" s="1">
        <v>2.7219992597928132E-2</v>
      </c>
      <c r="C26" s="1"/>
      <c r="D26" s="2">
        <v>5285</v>
      </c>
      <c r="E26" s="1">
        <f t="shared" si="0"/>
        <v>4.0709900555380103E-2</v>
      </c>
      <c r="F26" s="1">
        <f>E26</f>
        <v>4.0709900555380103E-2</v>
      </c>
      <c r="G26" s="2">
        <f>(E26/B26)*100</f>
        <v>149.55882301921994</v>
      </c>
      <c r="H26" s="3">
        <f>G26-100</f>
        <v>49.558823019219943</v>
      </c>
    </row>
    <row r="27" spans="1:8" x14ac:dyDescent="0.25">
      <c r="A27" s="5" t="s">
        <v>71</v>
      </c>
      <c r="B27" s="1">
        <v>9.3577418484130523E-2</v>
      </c>
      <c r="C27" s="1"/>
      <c r="D27" s="2">
        <v>9955</v>
      </c>
      <c r="E27" s="1">
        <f t="shared" si="0"/>
        <v>7.6682508993152113E-2</v>
      </c>
      <c r="F27" s="1">
        <f>E27</f>
        <v>7.6682508993152113E-2</v>
      </c>
      <c r="G27" s="2">
        <f>(E27/B27)*100</f>
        <v>81.94552728140971</v>
      </c>
      <c r="H27" s="3">
        <f>G27-100</f>
        <v>-18.05447271859029</v>
      </c>
    </row>
    <row r="28" spans="1:8" s="15" customFormat="1" x14ac:dyDescent="0.25">
      <c r="A28" s="16" t="s">
        <v>78</v>
      </c>
      <c r="B28" s="17">
        <v>26670911</v>
      </c>
      <c r="C28" s="17"/>
      <c r="D28" s="17">
        <f>SUM(D14:D27)</f>
        <v>129821</v>
      </c>
      <c r="F28" s="18"/>
      <c r="G28" s="17"/>
      <c r="H28" s="19"/>
    </row>
    <row r="29" spans="1:8" x14ac:dyDescent="0.25">
      <c r="A29" s="6"/>
      <c r="F29" s="1"/>
      <c r="G29" s="2"/>
      <c r="H29" s="3"/>
    </row>
    <row r="30" spans="1:8" ht="18.75" x14ac:dyDescent="0.3">
      <c r="A30" s="13" t="s">
        <v>62</v>
      </c>
      <c r="F30" s="1"/>
      <c r="G30" s="2"/>
      <c r="H30" s="3"/>
    </row>
    <row r="31" spans="1:8" ht="14.45" customHeight="1" x14ac:dyDescent="0.3">
      <c r="A31" s="13"/>
      <c r="F31" s="1"/>
      <c r="G31" s="2"/>
      <c r="H31" s="3"/>
    </row>
    <row r="32" spans="1:8" x14ac:dyDescent="0.25">
      <c r="A32" s="5" t="s">
        <v>61</v>
      </c>
      <c r="B32" s="1">
        <v>1.2342960463555219E-2</v>
      </c>
      <c r="C32" s="1"/>
      <c r="D32" s="2">
        <v>1433</v>
      </c>
      <c r="E32" s="1">
        <f>D32/$D$63</f>
        <v>1.103827577972747E-2</v>
      </c>
      <c r="F32" s="1">
        <f t="shared" ref="F32:F48" si="4">E32</f>
        <v>1.103827577972747E-2</v>
      </c>
      <c r="G32" s="2">
        <f t="shared" ref="G32:G48" si="5">(E32/B32)*100</f>
        <v>89.429726460843312</v>
      </c>
      <c r="H32" s="3">
        <f t="shared" ref="H32:H48" si="6">G32-100</f>
        <v>-10.570273539156688</v>
      </c>
    </row>
    <row r="33" spans="1:8" x14ac:dyDescent="0.25">
      <c r="A33" s="5" t="s">
        <v>46</v>
      </c>
      <c r="B33" s="1">
        <v>2.8120036844635717E-2</v>
      </c>
      <c r="C33" s="1"/>
      <c r="D33" s="2">
        <v>3288</v>
      </c>
      <c r="E33" s="1">
        <f t="shared" ref="E33:E62" si="7">D33/$D$63</f>
        <v>2.5327181272675452E-2</v>
      </c>
      <c r="F33" s="1">
        <f t="shared" si="4"/>
        <v>2.5327181272675452E-2</v>
      </c>
      <c r="G33" s="2">
        <f t="shared" si="5"/>
        <v>90.068094194218531</v>
      </c>
      <c r="H33" s="3">
        <f t="shared" si="6"/>
        <v>-9.9319058057814686</v>
      </c>
    </row>
    <row r="34" spans="1:8" x14ac:dyDescent="0.25">
      <c r="A34" s="5" t="s">
        <v>45</v>
      </c>
      <c r="B34" s="1">
        <v>1.0892316351698673E-2</v>
      </c>
      <c r="C34" s="1"/>
      <c r="D34" s="2">
        <v>1056</v>
      </c>
      <c r="E34" s="1">
        <f t="shared" si="7"/>
        <v>8.1342771970636489E-3</v>
      </c>
      <c r="F34" s="1">
        <f t="shared" si="4"/>
        <v>8.1342771970636489E-3</v>
      </c>
      <c r="G34" s="2">
        <f t="shared" si="5"/>
        <v>74.679039190732794</v>
      </c>
      <c r="H34" s="3">
        <f t="shared" si="6"/>
        <v>-25.320960809267206</v>
      </c>
    </row>
    <row r="35" spans="1:8" x14ac:dyDescent="0.25">
      <c r="A35" s="5" t="s">
        <v>44</v>
      </c>
      <c r="B35" s="1">
        <v>6.7549248692704948E-3</v>
      </c>
      <c r="C35" s="1"/>
      <c r="D35" s="2">
        <v>656</v>
      </c>
      <c r="E35" s="1">
        <f t="shared" si="7"/>
        <v>5.0531115921152968E-3</v>
      </c>
      <c r="F35" s="1">
        <f t="shared" si="4"/>
        <v>5.0531115921152968E-3</v>
      </c>
      <c r="G35" s="2">
        <f t="shared" si="5"/>
        <v>74.806333007535173</v>
      </c>
      <c r="H35" s="3">
        <f t="shared" si="6"/>
        <v>-25.193666992464827</v>
      </c>
    </row>
    <row r="36" spans="1:8" x14ac:dyDescent="0.25">
      <c r="A36" s="5" t="s">
        <v>43</v>
      </c>
      <c r="B36" s="1">
        <v>2.683147943465448E-3</v>
      </c>
      <c r="C36" s="1"/>
      <c r="D36" s="2">
        <v>293</v>
      </c>
      <c r="E36" s="1">
        <f t="shared" si="7"/>
        <v>2.256953805624668E-3</v>
      </c>
      <c r="F36" s="1">
        <f t="shared" si="4"/>
        <v>2.256953805624668E-3</v>
      </c>
      <c r="G36" s="2">
        <f t="shared" si="5"/>
        <v>84.115891228482752</v>
      </c>
      <c r="H36" s="3">
        <f t="shared" si="6"/>
        <v>-15.884108771517248</v>
      </c>
    </row>
    <row r="37" spans="1:8" x14ac:dyDescent="0.25">
      <c r="A37" s="5" t="s">
        <v>42</v>
      </c>
      <c r="B37" s="1">
        <v>5.7841556293296466E-2</v>
      </c>
      <c r="C37" s="1"/>
      <c r="D37" s="2">
        <v>7560</v>
      </c>
      <c r="E37" s="1">
        <f t="shared" si="7"/>
        <v>5.8234029933523855E-2</v>
      </c>
      <c r="F37" s="1">
        <f t="shared" si="4"/>
        <v>5.8234029933523855E-2</v>
      </c>
      <c r="G37" s="2">
        <f t="shared" si="5"/>
        <v>100.67853229646396</v>
      </c>
      <c r="H37" s="3">
        <f t="shared" si="6"/>
        <v>0.67853229646395619</v>
      </c>
    </row>
    <row r="38" spans="1:8" x14ac:dyDescent="0.25">
      <c r="A38" s="5" t="s">
        <v>41</v>
      </c>
      <c r="B38" s="1">
        <v>3.0818744811528936E-2</v>
      </c>
      <c r="C38" s="1"/>
      <c r="D38" s="2">
        <v>3882</v>
      </c>
      <c r="E38" s="1">
        <f t="shared" si="7"/>
        <v>2.9902712196023754E-2</v>
      </c>
      <c r="F38" s="1">
        <f t="shared" si="4"/>
        <v>2.9902712196023754E-2</v>
      </c>
      <c r="G38" s="2">
        <f t="shared" si="5"/>
        <v>97.027677080597698</v>
      </c>
      <c r="H38" s="3">
        <f t="shared" si="6"/>
        <v>-2.972322919402302</v>
      </c>
    </row>
    <row r="39" spans="1:8" x14ac:dyDescent="0.25">
      <c r="A39" s="5" t="s">
        <v>40</v>
      </c>
      <c r="B39" s="1">
        <v>2.6667668007290788E-2</v>
      </c>
      <c r="C39" s="1"/>
      <c r="D39" s="2">
        <v>2563</v>
      </c>
      <c r="E39" s="1">
        <f t="shared" si="7"/>
        <v>1.9742568613706567E-2</v>
      </c>
      <c r="F39" s="1">
        <f t="shared" si="4"/>
        <v>1.9742568613706567E-2</v>
      </c>
      <c r="G39" s="2">
        <f t="shared" si="5"/>
        <v>74.031852385101914</v>
      </c>
      <c r="H39" s="3">
        <f t="shared" si="6"/>
        <v>-25.968147614898086</v>
      </c>
    </row>
    <row r="40" spans="1:8" x14ac:dyDescent="0.25">
      <c r="A40" s="6" t="s">
        <v>39</v>
      </c>
      <c r="B40" s="1">
        <v>6.210462777218221E-2</v>
      </c>
      <c r="C40" s="1"/>
      <c r="D40" s="2">
        <v>5883</v>
      </c>
      <c r="E40" s="1">
        <f t="shared" si="7"/>
        <v>4.5316243134777889E-2</v>
      </c>
      <c r="F40" s="1">
        <f t="shared" si="4"/>
        <v>4.5316243134777889E-2</v>
      </c>
      <c r="G40" s="2">
        <f t="shared" si="5"/>
        <v>72.96757868191564</v>
      </c>
      <c r="H40" s="3">
        <f t="shared" si="6"/>
        <v>-27.03242131808436</v>
      </c>
    </row>
    <row r="41" spans="1:8" x14ac:dyDescent="0.25">
      <c r="A41" s="5" t="s">
        <v>38</v>
      </c>
      <c r="B41" s="1">
        <v>5.5874356897670273E-3</v>
      </c>
      <c r="C41" s="1"/>
      <c r="D41" s="2">
        <v>576</v>
      </c>
      <c r="E41" s="1">
        <f t="shared" si="7"/>
        <v>4.4368784711256272E-3</v>
      </c>
      <c r="F41" s="1">
        <f t="shared" si="4"/>
        <v>4.4368784711256272E-3</v>
      </c>
      <c r="G41" s="2">
        <f t="shared" si="5"/>
        <v>79.408134920486688</v>
      </c>
      <c r="H41" s="3">
        <f t="shared" si="6"/>
        <v>-20.591865079513312</v>
      </c>
    </row>
    <row r="42" spans="1:8" x14ac:dyDescent="0.25">
      <c r="A42" s="5" t="s">
        <v>37</v>
      </c>
      <c r="B42" s="1">
        <v>1.063364502247411E-2</v>
      </c>
      <c r="C42" s="1"/>
      <c r="D42" s="2">
        <v>1011</v>
      </c>
      <c r="E42" s="1">
        <f t="shared" si="7"/>
        <v>7.7876460665069593E-3</v>
      </c>
      <c r="F42" s="1">
        <f t="shared" si="4"/>
        <v>7.7876460665069593E-3</v>
      </c>
      <c r="G42" s="2">
        <f t="shared" si="5"/>
        <v>73.235904057807474</v>
      </c>
      <c r="H42" s="3">
        <f t="shared" si="6"/>
        <v>-26.764095942192526</v>
      </c>
    </row>
    <row r="43" spans="1:8" x14ac:dyDescent="0.25">
      <c r="A43" s="5" t="s">
        <v>36</v>
      </c>
      <c r="B43" s="1">
        <v>4.2874051058848346E-2</v>
      </c>
      <c r="C43" s="1"/>
      <c r="D43" s="2">
        <v>4615</v>
      </c>
      <c r="E43" s="1">
        <f t="shared" si="7"/>
        <v>3.5548948167091608E-2</v>
      </c>
      <c r="F43" s="1">
        <f t="shared" si="4"/>
        <v>3.5548948167091608E-2</v>
      </c>
      <c r="G43" s="2">
        <f t="shared" si="5"/>
        <v>82.914833772758257</v>
      </c>
      <c r="H43" s="3">
        <f t="shared" si="6"/>
        <v>-17.085166227241743</v>
      </c>
    </row>
    <row r="44" spans="1:8" x14ac:dyDescent="0.25">
      <c r="A44" s="5" t="s">
        <v>35</v>
      </c>
      <c r="B44" s="1">
        <v>6.5827110292558055E-2</v>
      </c>
      <c r="C44" s="1"/>
      <c r="D44" s="2">
        <v>9096</v>
      </c>
      <c r="E44" s="1">
        <f t="shared" si="7"/>
        <v>7.0065705856525523E-2</v>
      </c>
      <c r="F44" s="1">
        <f t="shared" si="4"/>
        <v>7.0065705856525523E-2</v>
      </c>
      <c r="G44" s="2">
        <f t="shared" si="5"/>
        <v>106.43898166747667</v>
      </c>
      <c r="H44" s="3">
        <f t="shared" si="6"/>
        <v>6.4389816674766678</v>
      </c>
    </row>
    <row r="45" spans="1:8" x14ac:dyDescent="0.25">
      <c r="A45" s="5" t="s">
        <v>34</v>
      </c>
      <c r="B45" s="1">
        <v>4.2174412415083982E-2</v>
      </c>
      <c r="C45" s="1"/>
      <c r="D45" s="2">
        <v>5497</v>
      </c>
      <c r="E45" s="1">
        <f t="shared" si="7"/>
        <v>4.2342918326002725E-2</v>
      </c>
      <c r="F45" s="1">
        <f t="shared" si="4"/>
        <v>4.2342918326002725E-2</v>
      </c>
      <c r="G45" s="2">
        <f t="shared" si="5"/>
        <v>100.39954536712995</v>
      </c>
      <c r="H45" s="3">
        <f t="shared" si="6"/>
        <v>0.39954536712994582</v>
      </c>
    </row>
    <row r="46" spans="1:8" x14ac:dyDescent="0.25">
      <c r="A46" s="5" t="s">
        <v>33</v>
      </c>
      <c r="B46" s="1">
        <v>8.956345735621854E-2</v>
      </c>
      <c r="C46" s="1"/>
      <c r="D46" s="2">
        <v>15430</v>
      </c>
      <c r="E46" s="1">
        <f t="shared" si="7"/>
        <v>0.11885596321088268</v>
      </c>
      <c r="F46" s="1">
        <f t="shared" si="4"/>
        <v>0.11885596321088268</v>
      </c>
      <c r="G46" s="2">
        <f t="shared" si="5"/>
        <v>132.70586768235148</v>
      </c>
      <c r="H46" s="3">
        <f t="shared" si="6"/>
        <v>32.705867682351482</v>
      </c>
    </row>
    <row r="47" spans="1:8" x14ac:dyDescent="0.25">
      <c r="A47" s="5" t="s">
        <v>32</v>
      </c>
      <c r="B47" s="1">
        <v>7.5213366352577901E-2</v>
      </c>
      <c r="C47" s="1"/>
      <c r="D47" s="2">
        <v>12622</v>
      </c>
      <c r="E47" s="1">
        <f t="shared" si="7"/>
        <v>9.7226180664145248E-2</v>
      </c>
      <c r="F47" s="1">
        <f t="shared" si="4"/>
        <v>9.7226180664145248E-2</v>
      </c>
      <c r="G47" s="2">
        <f t="shared" si="5"/>
        <v>129.26715739377735</v>
      </c>
      <c r="H47" s="3">
        <f t="shared" si="6"/>
        <v>29.267157393777353</v>
      </c>
    </row>
    <row r="48" spans="1:8" x14ac:dyDescent="0.25">
      <c r="A48" s="6" t="s">
        <v>31</v>
      </c>
      <c r="B48" s="1">
        <v>4.6410638166802777E-2</v>
      </c>
      <c r="C48" s="1"/>
      <c r="D48" s="2">
        <v>6513</v>
      </c>
      <c r="E48" s="1">
        <f t="shared" si="7"/>
        <v>5.0169078962571542E-2</v>
      </c>
      <c r="F48" s="1">
        <f t="shared" si="4"/>
        <v>5.0169078962571542E-2</v>
      </c>
      <c r="G48" s="2">
        <f t="shared" si="5"/>
        <v>108.09823123366822</v>
      </c>
      <c r="H48" s="3">
        <f t="shared" si="6"/>
        <v>8.0982312336682156</v>
      </c>
    </row>
    <row r="49" spans="1:8" x14ac:dyDescent="0.25">
      <c r="A49" s="5" t="s">
        <v>60</v>
      </c>
      <c r="B49" s="1">
        <v>0.10701869163749225</v>
      </c>
      <c r="C49" s="1"/>
      <c r="D49" s="2">
        <v>13295</v>
      </c>
      <c r="E49" s="1">
        <f t="shared" si="7"/>
        <v>0.10241024179447085</v>
      </c>
      <c r="F49" s="1">
        <f t="shared" ref="F49:F62" si="8">E49</f>
        <v>0.10241024179447085</v>
      </c>
      <c r="G49" s="2">
        <f t="shared" ref="G49:G62" si="9">(E49/B49)*100</f>
        <v>95.693789774003463</v>
      </c>
      <c r="H49" s="3">
        <f t="shared" ref="H49:H62" si="10">G49-100</f>
        <v>-4.3062102259965371</v>
      </c>
    </row>
    <row r="50" spans="1:8" x14ac:dyDescent="0.25">
      <c r="A50" s="5" t="s">
        <v>59</v>
      </c>
      <c r="B50" s="1">
        <v>2.8185388943032356E-2</v>
      </c>
      <c r="C50" s="1"/>
      <c r="D50" s="2">
        <v>3697</v>
      </c>
      <c r="E50" s="1">
        <f t="shared" si="7"/>
        <v>2.8477673103735144E-2</v>
      </c>
      <c r="F50" s="1">
        <f t="shared" si="8"/>
        <v>2.8477673103735144E-2</v>
      </c>
      <c r="G50" s="2">
        <f t="shared" si="9"/>
        <v>101.0370059511811</v>
      </c>
      <c r="H50" s="3">
        <f t="shared" si="10"/>
        <v>1.0370059511811007</v>
      </c>
    </row>
    <row r="51" spans="1:8" x14ac:dyDescent="0.25">
      <c r="A51" s="5" t="s">
        <v>58</v>
      </c>
      <c r="B51" s="1">
        <v>3.8340497630545881E-2</v>
      </c>
      <c r="C51" s="1"/>
      <c r="D51" s="2">
        <v>4230</v>
      </c>
      <c r="E51" s="1">
        <f t="shared" si="7"/>
        <v>3.2583326272328822E-2</v>
      </c>
      <c r="F51" s="1">
        <f t="shared" si="8"/>
        <v>3.2583326272328822E-2</v>
      </c>
      <c r="G51" s="2">
        <f t="shared" si="9"/>
        <v>84.984098501553305</v>
      </c>
      <c r="H51" s="3">
        <f t="shared" si="10"/>
        <v>-15.015901498446695</v>
      </c>
    </row>
    <row r="52" spans="1:8" x14ac:dyDescent="0.25">
      <c r="A52" s="5" t="s">
        <v>57</v>
      </c>
      <c r="B52" s="1">
        <v>1.5489272188715264E-2</v>
      </c>
      <c r="C52" s="1"/>
      <c r="D52" s="2">
        <v>703</v>
      </c>
      <c r="E52" s="1">
        <f t="shared" si="7"/>
        <v>5.4151485506967285E-3</v>
      </c>
      <c r="F52" s="1">
        <f t="shared" si="8"/>
        <v>5.4151485506967285E-3</v>
      </c>
      <c r="G52" s="2">
        <f t="shared" si="9"/>
        <v>34.960639110222004</v>
      </c>
      <c r="H52" s="3">
        <f t="shared" si="10"/>
        <v>-65.039360889777996</v>
      </c>
    </row>
    <row r="53" spans="1:8" x14ac:dyDescent="0.25">
      <c r="A53" s="5" t="s">
        <v>56</v>
      </c>
      <c r="B53" s="1">
        <v>3.9451783255547587E-2</v>
      </c>
      <c r="C53" s="1"/>
      <c r="D53" s="2">
        <v>6022</v>
      </c>
      <c r="E53" s="1">
        <f t="shared" si="7"/>
        <v>4.6386948182497438E-2</v>
      </c>
      <c r="F53" s="1">
        <f t="shared" si="8"/>
        <v>4.6386948182497438E-2</v>
      </c>
      <c r="G53" s="2">
        <f t="shared" si="9"/>
        <v>117.57883764601351</v>
      </c>
      <c r="H53" s="3">
        <f t="shared" si="10"/>
        <v>17.578837646013511</v>
      </c>
    </row>
    <row r="54" spans="1:8" x14ac:dyDescent="0.25">
      <c r="A54" s="6" t="s">
        <v>55</v>
      </c>
      <c r="B54" s="1">
        <v>1.6558527003445813E-2</v>
      </c>
      <c r="C54" s="1"/>
      <c r="D54" s="2">
        <v>2616</v>
      </c>
      <c r="E54" s="1">
        <f t="shared" si="7"/>
        <v>2.0150823056362222E-2</v>
      </c>
      <c r="F54" s="1">
        <f t="shared" si="8"/>
        <v>2.0150823056362222E-2</v>
      </c>
      <c r="G54" s="2">
        <f t="shared" si="9"/>
        <v>121.69453872418032</v>
      </c>
      <c r="H54" s="3">
        <f t="shared" si="10"/>
        <v>21.694538724180319</v>
      </c>
    </row>
    <row r="55" spans="1:8" x14ac:dyDescent="0.25">
      <c r="A55" s="5" t="s">
        <v>54</v>
      </c>
      <c r="B55" s="1">
        <v>1.7648328547907495E-2</v>
      </c>
      <c r="C55" s="1"/>
      <c r="D55" s="2">
        <v>2044</v>
      </c>
      <c r="E55" s="1">
        <f t="shared" si="7"/>
        <v>1.574475624128608E-2</v>
      </c>
      <c r="F55" s="1">
        <f t="shared" si="8"/>
        <v>1.574475624128608E-2</v>
      </c>
      <c r="G55" s="2">
        <f t="shared" si="9"/>
        <v>89.213866336100622</v>
      </c>
      <c r="H55" s="3">
        <f t="shared" si="10"/>
        <v>-10.786133663899378</v>
      </c>
    </row>
    <row r="56" spans="1:8" x14ac:dyDescent="0.25">
      <c r="A56" s="5" t="s">
        <v>53</v>
      </c>
      <c r="B56" s="1">
        <v>1.2825096225621989E-2</v>
      </c>
      <c r="C56" s="1"/>
      <c r="D56" s="2">
        <v>2573</v>
      </c>
      <c r="E56" s="1">
        <f t="shared" si="7"/>
        <v>1.9819597753830274E-2</v>
      </c>
      <c r="F56" s="1">
        <f t="shared" si="8"/>
        <v>1.9819597753830274E-2</v>
      </c>
      <c r="G56" s="2">
        <f t="shared" si="9"/>
        <v>154.53761441754068</v>
      </c>
      <c r="H56" s="3">
        <f t="shared" si="10"/>
        <v>54.537614417540681</v>
      </c>
    </row>
    <row r="57" spans="1:8" x14ac:dyDescent="0.25">
      <c r="A57" s="5" t="s">
        <v>52</v>
      </c>
      <c r="B57" s="1">
        <v>6.6538034640061606E-3</v>
      </c>
      <c r="C57" s="1"/>
      <c r="D57" s="2">
        <v>1388</v>
      </c>
      <c r="E57" s="1">
        <f t="shared" si="7"/>
        <v>1.0691644649170782E-2</v>
      </c>
      <c r="F57" s="1">
        <f t="shared" si="8"/>
        <v>1.0691644649170782E-2</v>
      </c>
      <c r="G57" s="2">
        <f t="shared" si="9"/>
        <v>160.68470773156099</v>
      </c>
      <c r="H57" s="3">
        <f t="shared" si="10"/>
        <v>60.684707731560991</v>
      </c>
    </row>
    <row r="58" spans="1:8" x14ac:dyDescent="0.25">
      <c r="A58" s="5" t="s">
        <v>51</v>
      </c>
      <c r="B58" s="1">
        <v>7.7410929082999827E-3</v>
      </c>
      <c r="C58" s="1"/>
      <c r="D58" s="2">
        <v>1324</v>
      </c>
      <c r="E58" s="1">
        <f t="shared" si="7"/>
        <v>1.0198658152379044E-2</v>
      </c>
      <c r="F58" s="1">
        <f t="shared" si="8"/>
        <v>1.0198658152379044E-2</v>
      </c>
      <c r="G58" s="2">
        <f t="shared" si="9"/>
        <v>131.74700618105314</v>
      </c>
      <c r="H58" s="3">
        <f t="shared" si="10"/>
        <v>31.747006181053138</v>
      </c>
    </row>
    <row r="59" spans="1:8" x14ac:dyDescent="0.25">
      <c r="A59" s="5" t="s">
        <v>50</v>
      </c>
      <c r="B59" s="1">
        <v>1.0864908214046383E-2</v>
      </c>
      <c r="C59" s="1"/>
      <c r="D59" s="2">
        <v>1146</v>
      </c>
      <c r="E59" s="1">
        <f t="shared" si="7"/>
        <v>8.8275394581770281E-3</v>
      </c>
      <c r="F59" s="1">
        <f t="shared" si="8"/>
        <v>8.8275394581770281E-3</v>
      </c>
      <c r="G59" s="2">
        <f t="shared" si="9"/>
        <v>81.248173332606697</v>
      </c>
      <c r="H59" s="3">
        <f t="shared" si="10"/>
        <v>-18.751826667393303</v>
      </c>
    </row>
    <row r="60" spans="1:8" x14ac:dyDescent="0.25">
      <c r="A60" s="5" t="s">
        <v>49</v>
      </c>
      <c r="B60" s="1">
        <v>5.2040929535552796E-2</v>
      </c>
      <c r="C60" s="1"/>
      <c r="D60" s="2">
        <v>5838</v>
      </c>
      <c r="E60" s="1">
        <f t="shared" si="7"/>
        <v>4.4969612004221199E-2</v>
      </c>
      <c r="F60" s="1">
        <f t="shared" si="8"/>
        <v>4.4969612004221199E-2</v>
      </c>
      <c r="G60" s="2">
        <f t="shared" si="9"/>
        <v>86.412007636218931</v>
      </c>
      <c r="H60" s="3">
        <f t="shared" si="10"/>
        <v>-13.587992363781069</v>
      </c>
    </row>
    <row r="61" spans="1:8" x14ac:dyDescent="0.25">
      <c r="A61" s="5" t="s">
        <v>48</v>
      </c>
      <c r="B61" s="1">
        <v>2.3692254081609736E-2</v>
      </c>
      <c r="C61" s="1"/>
      <c r="D61" s="2">
        <v>2409</v>
      </c>
      <c r="E61" s="1">
        <f t="shared" si="7"/>
        <v>1.8556319855801449E-2</v>
      </c>
      <c r="F61" s="1">
        <f t="shared" si="8"/>
        <v>1.8556319855801449E-2</v>
      </c>
      <c r="G61" s="2">
        <f t="shared" si="9"/>
        <v>78.322306488368824</v>
      </c>
      <c r="H61" s="3">
        <f t="shared" si="10"/>
        <v>-21.677693511631176</v>
      </c>
    </row>
    <row r="62" spans="1:8" x14ac:dyDescent="0.25">
      <c r="A62" s="6" t="s">
        <v>47</v>
      </c>
      <c r="B62" s="1">
        <v>6.979326652921604E-3</v>
      </c>
      <c r="C62" s="1"/>
      <c r="D62" s="2">
        <v>562</v>
      </c>
      <c r="E62" s="1">
        <f t="shared" si="7"/>
        <v>4.3290376749524342E-3</v>
      </c>
      <c r="F62" s="1">
        <f t="shared" si="8"/>
        <v>4.3290376749524342E-3</v>
      </c>
      <c r="G62" s="2">
        <f t="shared" si="9"/>
        <v>62.026580646433324</v>
      </c>
      <c r="H62" s="3">
        <f t="shared" si="10"/>
        <v>-37.973419353566676</v>
      </c>
    </row>
    <row r="63" spans="1:8" s="15" customFormat="1" x14ac:dyDescent="0.25">
      <c r="A63" s="16" t="s">
        <v>78</v>
      </c>
      <c r="B63" s="17">
        <v>26670911</v>
      </c>
      <c r="C63" s="17"/>
      <c r="D63" s="17">
        <f>SUM(D32:D62)</f>
        <v>129821</v>
      </c>
    </row>
  </sheetData>
  <mergeCells count="3">
    <mergeCell ref="D8:H8"/>
    <mergeCell ref="E10:F10"/>
    <mergeCell ref="G10:H10"/>
  </mergeCells>
  <conditionalFormatting sqref="F14:F62">
    <cfRule type="dataBar" priority="13">
      <dataBar showValue="0">
        <cfvo type="min"/>
        <cfvo type="max"/>
        <color theme="4"/>
      </dataBar>
      <extLst>
        <ext xmlns:x14="http://schemas.microsoft.com/office/spreadsheetml/2009/9/main" uri="{B025F937-C7B1-47D3-B67F-A62EFF666E3E}">
          <x14:id>{CF1FACE4-6A94-4CF0-A550-64AC23AC6683}</x14:id>
        </ext>
      </extLst>
    </cfRule>
  </conditionalFormatting>
  <conditionalFormatting sqref="H14:H62">
    <cfRule type="dataBar" priority="14">
      <dataBar showValue="0">
        <cfvo type="min"/>
        <cfvo type="max"/>
        <color rgb="FF63C384"/>
      </dataBar>
      <extLst>
        <ext xmlns:x14="http://schemas.microsoft.com/office/spreadsheetml/2009/9/main" uri="{B025F937-C7B1-47D3-B67F-A62EFF666E3E}">
          <x14:id>{92898134-CBA2-4C3F-BDC9-B8E0E7D070AA}</x14:id>
        </ext>
      </extLst>
    </cfRule>
  </conditionalFormatting>
  <pageMargins left="0.7" right="0.7" top="0.75" bottom="0.75" header="0.3" footer="0.3"/>
  <pageSetup paperSize="9" scale="52" orientation="portrait" r:id="rId1"/>
  <drawing r:id="rId2"/>
  <extLst>
    <ext xmlns:x14="http://schemas.microsoft.com/office/spreadsheetml/2009/9/main" uri="{78C0D931-6437-407d-A8EE-F0AAD7539E65}">
      <x14:conditionalFormattings>
        <x14:conditionalFormatting xmlns:xm="http://schemas.microsoft.com/office/excel/2006/main">
          <x14:cfRule type="dataBar" id="{CF1FACE4-6A94-4CF0-A550-64AC23AC6683}">
            <x14:dataBar minLength="0" maxLength="100" gradient="0">
              <x14:cfvo type="autoMin"/>
              <x14:cfvo type="autoMax"/>
              <x14:negativeFillColor rgb="FFFF0000"/>
              <x14:axisColor rgb="FF000000"/>
            </x14:dataBar>
          </x14:cfRule>
          <xm:sqref>F14:F62</xm:sqref>
        </x14:conditionalFormatting>
        <x14:conditionalFormatting xmlns:xm="http://schemas.microsoft.com/office/excel/2006/main">
          <x14:cfRule type="dataBar" id="{92898134-CBA2-4C3F-BDC9-B8E0E7D070AA}">
            <x14:dataBar minLength="0" maxLength="100" gradient="0">
              <x14:cfvo type="autoMin"/>
              <x14:cfvo type="autoMax"/>
              <x14:negativeFillColor rgb="FFE43332"/>
              <x14:axisColor rgb="FF000000"/>
            </x14:dataBar>
          </x14:cfRule>
          <xm:sqref>H14:H62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b5e139-2d5b-4bf7-872b-57f51871b0f2">
      <Terms xmlns="http://schemas.microsoft.com/office/infopath/2007/PartnerControls"/>
    </lcf76f155ced4ddcb4097134ff3c332f>
    <TaxCatchAll xmlns="d9bae86e-10b7-4f40-9599-86e9037e52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328FE35EBC9C4FAB4BB539EEFB1DEC" ma:contentTypeVersion="13" ma:contentTypeDescription="Create a new document." ma:contentTypeScope="" ma:versionID="7ff7f2b540cbb881bcc9ed56cf761433">
  <xsd:schema xmlns:xsd="http://www.w3.org/2001/XMLSchema" xmlns:xs="http://www.w3.org/2001/XMLSchema" xmlns:p="http://schemas.microsoft.com/office/2006/metadata/properties" xmlns:ns2="eab5e139-2d5b-4bf7-872b-57f51871b0f2" xmlns:ns3="d9bae86e-10b7-4f40-9599-86e9037e5239" targetNamespace="http://schemas.microsoft.com/office/2006/metadata/properties" ma:root="true" ma:fieldsID="89ddecfa7b5ccc4cacdb00681df892fc" ns2:_="" ns3:_="">
    <xsd:import namespace="eab5e139-2d5b-4bf7-872b-57f51871b0f2"/>
    <xsd:import namespace="d9bae86e-10b7-4f40-9599-86e9037e52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5e139-2d5b-4bf7-872b-57f51871b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d739405-7a92-49bf-9058-ebe1f72138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bae86e-10b7-4f40-9599-86e9037e523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23b1012-acab-4508-9037-561a4d65f6e9}" ma:internalName="TaxCatchAll" ma:showField="CatchAllData" ma:web="d9bae86e-10b7-4f40-9599-86e9037e5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E357C-A3B1-4CA0-B2E1-F327D2110980}">
  <ds:schemaRefs>
    <ds:schemaRef ds:uri="http://schemas.microsoft.com/sharepoint/v3/contenttype/forms"/>
  </ds:schemaRefs>
</ds:datastoreItem>
</file>

<file path=customXml/itemProps2.xml><?xml version="1.0" encoding="utf-8"?>
<ds:datastoreItem xmlns:ds="http://schemas.openxmlformats.org/officeDocument/2006/customXml" ds:itemID="{8A93B8A2-9101-4551-8C16-3C0FDC4C4C9A}">
  <ds:schemaRefs>
    <ds:schemaRef ds:uri="http://schemas.microsoft.com/office/2006/metadata/properties"/>
    <ds:schemaRef ds:uri="http://schemas.microsoft.com/office/infopath/2007/PartnerControls"/>
    <ds:schemaRef ds:uri="eab5e139-2d5b-4bf7-872b-57f51871b0f2"/>
    <ds:schemaRef ds:uri="d9bae86e-10b7-4f40-9599-86e9037e5239"/>
  </ds:schemaRefs>
</ds:datastoreItem>
</file>

<file path=customXml/itemProps3.xml><?xml version="1.0" encoding="utf-8"?>
<ds:datastoreItem xmlns:ds="http://schemas.openxmlformats.org/officeDocument/2006/customXml" ds:itemID="{5409093B-AD0B-438C-94CF-116476D3E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5e139-2d5b-4bf7-872b-57f51871b0f2"/>
    <ds:schemaRef ds:uri="d9bae86e-10b7-4f40-9599-86e9037e5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 Page</vt:lpstr>
      <vt:lpstr>Insight Segments</vt:lpstr>
      <vt:lpstr>Insight Groups and Types</vt:lpstr>
      <vt:lpstr>'Title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Mar5k Lovell</dc:creator>
  <cp:lastModifiedBy>Sarah Fatima</cp:lastModifiedBy>
  <dcterms:created xsi:type="dcterms:W3CDTF">2025-09-04T11:35:57Z</dcterms:created>
  <dcterms:modified xsi:type="dcterms:W3CDTF">2026-06-04T10:26:23Z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0x010100A8328FE35EBC9C4FAB4BB539EEFB1DEC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